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drawings/drawing8.xml" ContentType="application/vnd.openxmlformats-officedocument.drawing+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ink/ink8.xml" ContentType="application/inkml+xml"/>
  <Override PartName="/xl/ink/ink9.xml" ContentType="application/inkml+xml"/>
  <Override PartName="/xl/ink/ink10.xml" ContentType="application/inkml+xml"/>
  <Override PartName="/xl/ink/ink11.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BUS 324\BUS324 F21 Test 3 Material\"/>
    </mc:Choice>
  </mc:AlternateContent>
  <bookViews>
    <workbookView xWindow="-120" yWindow="-120" windowWidth="21240" windowHeight="15390"/>
  </bookViews>
  <sheets>
    <sheet name="FirstPage" sheetId="21" r:id="rId1"/>
    <sheet name="Content" sheetId="8" r:id="rId2"/>
    <sheet name="Problem 1" sheetId="63" r:id="rId3"/>
    <sheet name="Problem 1 Solved" sheetId="73" r:id="rId4"/>
    <sheet name="Problem 2  " sheetId="74" r:id="rId5"/>
    <sheet name="Problem 2  Solved" sheetId="56" r:id="rId6"/>
    <sheet name="Problem 3" sheetId="65" r:id="rId7"/>
    <sheet name="Problem 3 Solved" sheetId="57" r:id="rId8"/>
    <sheet name="Problem 4 Solved" sheetId="72" r:id="rId9"/>
    <sheet name="Problem 4" sheetId="58" r:id="rId10"/>
    <sheet name="Problem 5 " sheetId="71" r:id="rId11"/>
    <sheet name="Problem 5 Solved" sheetId="52" r:id="rId12"/>
    <sheet name="Problem 6 Solved" sheetId="69" r:id="rId13"/>
    <sheet name="Problem 6" sheetId="30" r:id="rId14"/>
    <sheet name="Problem 7 " sheetId="68" r:id="rId15"/>
    <sheet name="Problem 7 Solved" sheetId="28" r:id="rId16"/>
    <sheet name="Problem 8" sheetId="48" r:id="rId17"/>
    <sheet name="Problem 8 Solved" sheetId="47" r:id="rId18"/>
    <sheet name="Problem 9 Solved" sheetId="67" r:id="rId19"/>
    <sheet name="Problem 9" sheetId="31" r:id="rId20"/>
    <sheet name="Problem 10 Solved" sheetId="54" r:id="rId21"/>
    <sheet name="Problem 10" sheetId="50" r:id="rId2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1" i="65" l="1"/>
  <c r="M34" i="72"/>
  <c r="D26" i="72"/>
  <c r="I31" i="52"/>
  <c r="I31" i="69"/>
  <c r="I30" i="69"/>
  <c r="I29" i="69"/>
  <c r="M39" i="67"/>
  <c r="M38" i="67"/>
  <c r="M37" i="67"/>
  <c r="E31" i="47" l="1"/>
  <c r="V22" i="28"/>
  <c r="C30" i="47"/>
  <c r="V23" i="28"/>
  <c r="V21" i="28"/>
  <c r="N54" i="56"/>
  <c r="N44" i="56"/>
  <c r="N25" i="56"/>
  <c r="D26" i="58" l="1"/>
  <c r="N65" i="57"/>
  <c r="N43" i="57"/>
  <c r="N41" i="57"/>
  <c r="N25" i="57"/>
  <c r="M62" i="54" l="1"/>
  <c r="C30" i="48" l="1"/>
  <c r="O24" i="28" l="1"/>
</calcChain>
</file>

<file path=xl/sharedStrings.xml><?xml version="1.0" encoding="utf-8"?>
<sst xmlns="http://schemas.openxmlformats.org/spreadsheetml/2006/main" count="160" uniqueCount="87">
  <si>
    <t xml:space="preserve">                                                                                                                                                                                                                                                                             </t>
  </si>
  <si>
    <t>Alternatives</t>
  </si>
  <si>
    <t>Construct Small Plant</t>
  </si>
  <si>
    <t>States of Nature</t>
  </si>
  <si>
    <t>Favorable Market</t>
  </si>
  <si>
    <t>Unfavorable Market</t>
  </si>
  <si>
    <t>Construct Large Plant (A1)</t>
  </si>
  <si>
    <t>Construct Small Plant (A2)</t>
  </si>
  <si>
    <t>Do Nothing (A3)</t>
  </si>
  <si>
    <t>Decision</t>
  </si>
  <si>
    <t>Expand</t>
  </si>
  <si>
    <t>Maintain Status Quo</t>
  </si>
  <si>
    <t>Sell Now</t>
  </si>
  <si>
    <t xml:space="preserve">Construct Large Plant </t>
  </si>
  <si>
    <t xml:space="preserve">Do Nothing </t>
  </si>
  <si>
    <t>Known Probabilities</t>
  </si>
  <si>
    <r>
      <rPr>
        <b/>
        <sz val="20"/>
        <color rgb="FFC00000"/>
        <rFont val="Lucida Bright"/>
        <family val="1"/>
      </rPr>
      <t>EMV</t>
    </r>
    <r>
      <rPr>
        <sz val="20"/>
        <color theme="1"/>
        <rFont val="Lucida Bright"/>
        <family val="1"/>
      </rPr>
      <t xml:space="preserve"> (A1)</t>
    </r>
  </si>
  <si>
    <r>
      <rPr>
        <b/>
        <sz val="20"/>
        <color rgb="FFC00000"/>
        <rFont val="Lucida Bright"/>
        <family val="1"/>
      </rPr>
      <t>EMV</t>
    </r>
    <r>
      <rPr>
        <sz val="20"/>
        <color theme="1"/>
        <rFont val="Lucida Bright"/>
        <family val="1"/>
      </rPr>
      <t xml:space="preserve"> (A2)</t>
    </r>
  </si>
  <si>
    <r>
      <rPr>
        <b/>
        <sz val="20"/>
        <color rgb="FFC00000"/>
        <rFont val="Lucida Bright"/>
        <family val="1"/>
      </rPr>
      <t xml:space="preserve">EMV </t>
    </r>
    <r>
      <rPr>
        <sz val="20"/>
        <color theme="1"/>
        <rFont val="Lucida Bright"/>
        <family val="1"/>
      </rPr>
      <t>(A3)</t>
    </r>
  </si>
  <si>
    <t xml:space="preserve"> Maximin </t>
  </si>
  <si>
    <t>1. Select the smallest value from each row</t>
  </si>
  <si>
    <t>1. Select the average value of each row</t>
  </si>
  <si>
    <t xml:space="preserve"> Equally Likely (LaPlace)</t>
  </si>
  <si>
    <r>
      <rPr>
        <b/>
        <sz val="20"/>
        <color rgb="FFC00000"/>
        <rFont val="Calibri"/>
        <family val="2"/>
        <scheme val="minor"/>
      </rPr>
      <t>EMV</t>
    </r>
    <r>
      <rPr>
        <sz val="20"/>
        <color theme="1"/>
        <rFont val="Calibri"/>
        <family val="2"/>
        <scheme val="minor"/>
      </rPr>
      <t xml:space="preserve"> (A1)</t>
    </r>
  </si>
  <si>
    <r>
      <rPr>
        <b/>
        <sz val="20"/>
        <color rgb="FFC00000"/>
        <rFont val="Calibri"/>
        <family val="2"/>
        <scheme val="minor"/>
      </rPr>
      <t>EMV</t>
    </r>
    <r>
      <rPr>
        <sz val="20"/>
        <color theme="1"/>
        <rFont val="Calibri"/>
        <family val="2"/>
        <scheme val="minor"/>
      </rPr>
      <t xml:space="preserve"> (A2)</t>
    </r>
  </si>
  <si>
    <r>
      <rPr>
        <b/>
        <sz val="20"/>
        <color rgb="FFC00000"/>
        <rFont val="Calibri"/>
        <family val="2"/>
        <scheme val="minor"/>
      </rPr>
      <t xml:space="preserve">EMV </t>
    </r>
    <r>
      <rPr>
        <sz val="20"/>
        <color theme="1"/>
        <rFont val="Calibri"/>
        <family val="2"/>
        <scheme val="minor"/>
      </rPr>
      <t>(A3)</t>
    </r>
  </si>
  <si>
    <r>
      <rPr>
        <b/>
        <sz val="20"/>
        <color rgb="FFC00000"/>
        <rFont val="Calibri"/>
        <family val="2"/>
        <scheme val="minor"/>
      </rPr>
      <t>EVwPI (Maximax)</t>
    </r>
    <r>
      <rPr>
        <sz val="20"/>
        <color theme="1"/>
        <rFont val="Calibri"/>
        <family val="2"/>
        <scheme val="minor"/>
      </rPr>
      <t xml:space="preserve"> </t>
    </r>
  </si>
  <si>
    <t>EVwPI (Maximin)</t>
  </si>
  <si>
    <t>Heating Cost ($)</t>
  </si>
  <si>
    <t>Mean Outside Temp.</t>
  </si>
  <si>
    <t>Attic Insulation (inches)</t>
  </si>
  <si>
    <t>Age of Furnace (years)</t>
  </si>
  <si>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</si>
  <si>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</si>
  <si>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</si>
  <si>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</si>
  <si>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</si>
  <si>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</si>
  <si>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</si>
  <si>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</si>
  <si>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</si>
  <si>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</si>
  <si>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</si>
  <si>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</si>
  <si>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</si>
  <si>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</si>
  <si>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</si>
  <si>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</si>
  <si>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</si>
  <si>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</si>
  <si>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</si>
  <si>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</si>
  <si>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</si>
  <si>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</si>
  <si>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</si>
  <si>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</si>
  <si>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</si>
  <si>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</si>
  <si>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X Variable 3</t>
  </si>
  <si>
    <t>1. Northern</t>
  </si>
  <si>
    <t>2.           WTA</t>
  </si>
  <si>
    <t>3.   Pocono</t>
  </si>
  <si>
    <t>4.  Branson</t>
  </si>
  <si>
    <t>Anova: Single Factor</t>
  </si>
  <si>
    <t>SUMMARY</t>
  </si>
  <si>
    <t>Groups</t>
  </si>
  <si>
    <t>Count</t>
  </si>
  <si>
    <t>Sum</t>
  </si>
  <si>
    <t>Average</t>
  </si>
  <si>
    <t>Variance</t>
  </si>
  <si>
    <t>Column 1</t>
  </si>
  <si>
    <t>Column 2</t>
  </si>
  <si>
    <t>Column 3</t>
  </si>
  <si>
    <t>Column 4</t>
  </si>
  <si>
    <t>Source of Variation</t>
  </si>
  <si>
    <t>F crit</t>
  </si>
  <si>
    <t>Between Groups</t>
  </si>
  <si>
    <t>Within Groups</t>
  </si>
  <si>
    <t>Favorite Entrée</t>
  </si>
  <si>
    <t>Frequency</t>
  </si>
  <si>
    <t>Chicken</t>
  </si>
  <si>
    <t>Fish</t>
  </si>
  <si>
    <t>Meat</t>
  </si>
  <si>
    <t>Pasta</t>
  </si>
  <si>
    <t>α =</t>
  </si>
  <si>
    <r>
      <t xml:space="preserve">α = </t>
    </r>
    <r>
      <rPr>
        <b/>
        <sz val="24"/>
        <color theme="5" tint="-0.499984740745262"/>
        <rFont val="Lucida Bright"/>
        <family val="1"/>
      </rPr>
      <t>0.7</t>
    </r>
  </si>
  <si>
    <t>1 - α =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</si>
</sst>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quot;$&quot;#,##0.00"/>
    <numFmt numFmtId="165" formatCode="#,##0.0_);[Red]\(#,##0.0\)"/>
    <numFmt numFmtId="166" formatCode="&quot;$&quot;#,##0"/>
    <numFmt numFmtId="167" formatCode="0.0000"/>
  </numFmts>
  <fonts count="36" x14ac:knownFonts="1">
    <font>
      <sz val="11"/>
      <color theme="1"/>
      <name val="Calibri"/>
      <family val="2"/>
      <scheme val="minor"/>
    </font>
    <font>
      <sz val="11"/>
      <color rgb="FFFF0000"/>
      <name val="Calibri"/>
      <family val="2"/>
      <scheme val="minor"/>
    </font>
    <font>
      <sz val="11"/>
      <color theme="2" tint="-0.249977111117893"/>
      <name val="Calibri"/>
      <family val="2"/>
      <scheme val="minor"/>
    </font>
    <font>
      <sz val="11"/>
      <color theme="2" tint="-9.9978637043366805E-2"/>
      <name val="Calibri"/>
      <family val="2"/>
      <scheme val="minor"/>
    </font>
    <font>
      <b/>
      <sz val="18"/>
      <color theme="2" tint="-9.9978637043366805E-2"/>
      <name val="Calibri"/>
      <family val="2"/>
      <scheme val="minor"/>
    </font>
    <font>
      <b/>
      <sz val="20"/>
      <color theme="2" tint="-9.9978637043366805E-2"/>
      <name val="Calibri"/>
      <family val="2"/>
    </font>
    <font>
      <sz val="24"/>
      <color theme="1"/>
      <name val="Calibri"/>
      <family val="2"/>
      <scheme val="minor"/>
    </font>
    <font>
      <sz val="11"/>
      <color theme="6" tint="-0.499984740745262"/>
      <name val="Calibri"/>
      <family val="2"/>
      <scheme val="minor"/>
    </font>
    <font>
      <sz val="11"/>
      <color theme="2"/>
      <name val="Calibri"/>
      <family val="2"/>
      <scheme val="minor"/>
    </font>
    <font>
      <b/>
      <sz val="10"/>
      <color theme="2" tint="-9.9978637043366805E-2"/>
      <name val="Calibri"/>
      <family val="2"/>
      <scheme val="minor"/>
    </font>
    <font>
      <sz val="20"/>
      <color theme="1"/>
      <name val="Calibri"/>
      <family val="2"/>
      <scheme val="minor"/>
    </font>
    <font>
      <sz val="11"/>
      <color theme="1"/>
      <name val="Lucida Bright"/>
      <family val="1"/>
    </font>
    <font>
      <sz val="20"/>
      <color theme="1"/>
      <name val="Lucida Bright"/>
      <family val="1"/>
    </font>
    <font>
      <sz val="20"/>
      <color theme="6" tint="-0.499984740745262"/>
      <name val="Lucida Bright"/>
      <family val="1"/>
    </font>
    <font>
      <sz val="20"/>
      <color theme="7" tint="-0.499984740745262"/>
      <name val="Lucida Bright"/>
      <family val="1"/>
    </font>
    <font>
      <sz val="20"/>
      <color theme="3" tint="-0.499984740745262"/>
      <name val="Lucida Bright"/>
      <family val="1"/>
    </font>
    <font>
      <sz val="24"/>
      <color theme="1"/>
      <name val="Lucida Bright"/>
      <family val="1"/>
    </font>
    <font>
      <b/>
      <sz val="24"/>
      <color theme="5" tint="-0.499984740745262"/>
      <name val="Lucida Bright"/>
      <family val="1"/>
    </font>
    <font>
      <b/>
      <sz val="22"/>
      <color theme="4" tint="-0.499984740745262"/>
      <name val="Lucida Bright"/>
      <family val="1"/>
    </font>
    <font>
      <sz val="11"/>
      <color theme="2" tint="-9.9978637043366805E-2"/>
      <name val="Lucida Bright"/>
      <family val="1"/>
    </font>
    <font>
      <b/>
      <sz val="20"/>
      <color rgb="FFC00000"/>
      <name val="Lucida Bright"/>
      <family val="1"/>
    </font>
    <font>
      <sz val="18"/>
      <color theme="1"/>
      <name val="Lucida Bright"/>
      <family val="1"/>
    </font>
    <font>
      <b/>
      <sz val="22"/>
      <color rgb="FFFFFF00"/>
      <name val="Lucida Bright"/>
      <family val="1"/>
    </font>
    <font>
      <b/>
      <sz val="20"/>
      <color rgb="FFFFFF00"/>
      <name val="Lucida Bright"/>
      <family val="1"/>
    </font>
    <font>
      <b/>
      <sz val="20"/>
      <color theme="1"/>
      <name val="Lucida Bright"/>
      <family val="1"/>
    </font>
    <font>
      <b/>
      <sz val="18"/>
      <color theme="1"/>
      <name val="Lucida Bright"/>
      <family val="1"/>
    </font>
    <font>
      <b/>
      <sz val="20"/>
      <color rgb="FFFF0000"/>
      <name val="Lucida Bright"/>
      <family val="1"/>
    </font>
    <font>
      <b/>
      <sz val="20"/>
      <color rgb="FF002060"/>
      <name val="Lucida Bright"/>
      <family val="1"/>
    </font>
    <font>
      <sz val="24"/>
      <color theme="1"/>
      <name val="Times New Roman"/>
      <family val="1"/>
    </font>
    <font>
      <b/>
      <sz val="20"/>
      <color rgb="FFC00000"/>
      <name val="Calibri"/>
      <family val="2"/>
      <scheme val="minor"/>
    </font>
    <font>
      <b/>
      <sz val="20"/>
      <color rgb="FFFF0000"/>
      <name val="Calibri"/>
      <family val="2"/>
      <scheme val="minor"/>
    </font>
    <font>
      <b/>
      <sz val="22"/>
      <color rgb="FFFF0000"/>
      <name val="Calibri"/>
      <family val="2"/>
      <scheme val="minor"/>
    </font>
    <font>
      <i/>
      <sz val="11"/>
      <color theme="1"/>
      <name val="Calibri"/>
      <family val="2"/>
      <scheme val="minor"/>
    </font>
    <font>
      <sz val="18"/>
      <color theme="1"/>
      <name val="Calibri"/>
      <family val="2"/>
      <scheme val="minor"/>
    </font>
    <font>
      <b/>
      <sz val="22"/>
      <color rgb="FFFFFF00"/>
      <name val="Calibri"/>
      <family val="2"/>
      <scheme val="minor"/>
    </font>
    <font>
      <sz val="22"/>
      <color theme="1"/>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
      <patternFill patternType="solid">
        <fgColor theme="7" tint="0.59996337778862885"/>
        <bgColor indexed="64"/>
      </patternFill>
    </fill>
    <fill>
      <patternFill patternType="solid">
        <fgColor rgb="FFC00000"/>
        <bgColor indexed="64"/>
      </patternFill>
    </fill>
    <fill>
      <patternFill patternType="solid">
        <fgColor rgb="FFFF00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n">
        <color auto="1"/>
      </bottom>
      <diagonal/>
    </border>
    <border>
      <left/>
      <right/>
      <top style="medium">
        <color indexed="64"/>
      </top>
      <bottom style="thin">
        <color auto="1"/>
      </bottom>
      <diagonal/>
    </border>
    <border>
      <left/>
      <right/>
      <top/>
      <bottom style="medium">
        <color indexed="64"/>
      </bottom>
      <diagonal/>
    </border>
  </borders>
  <cellStyleXfs count="1">
    <xf numFmtId="0" fontId="0" fillId="0" borderId="0"/>
  </cellStyleXfs>
  <cellXfs count="96">
    <xf numFmtId="0" fontId="0" fillId="0" borderId="0" xfId="0"/>
    <xf numFmtId="0" fontId="0" fillId="2" borderId="0" xfId="0" applyFill="1"/>
    <xf numFmtId="0" fontId="2" fillId="2" borderId="0" xfId="0" applyFont="1" applyFill="1"/>
    <xf numFmtId="0" fontId="3" fillId="2" borderId="0" xfId="0" applyFont="1" applyFill="1"/>
    <xf numFmtId="0" fontId="7" fillId="2" borderId="0" xfId="0" applyFont="1" applyFill="1" applyAlignment="1">
      <alignment horizontal="center" vertical="center"/>
    </xf>
    <xf numFmtId="0" fontId="8" fillId="2" borderId="0" xfId="0" applyFont="1" applyFill="1"/>
    <xf numFmtId="0" fontId="8" fillId="2" borderId="0" xfId="0" applyFont="1" applyFill="1" applyAlignment="1">
      <alignment horizontal="center" vertical="center"/>
    </xf>
    <xf numFmtId="0" fontId="3" fillId="2" borderId="0" xfId="0" applyFont="1" applyFill="1" applyAlignment="1">
      <alignment horizontal="center" vertical="center"/>
    </xf>
    <xf numFmtId="164" fontId="4" fillId="2" borderId="0" xfId="0" applyNumberFormat="1" applyFont="1" applyFill="1" applyAlignment="1">
      <alignment vertical="center"/>
    </xf>
    <xf numFmtId="3" fontId="9" fillId="2" borderId="0" xfId="0" applyNumberFormat="1" applyFont="1" applyFill="1" applyAlignment="1">
      <alignment vertical="center"/>
    </xf>
    <xf numFmtId="0" fontId="1" fillId="2" borderId="0" xfId="0" applyFont="1" applyFill="1"/>
    <xf numFmtId="0" fontId="0" fillId="4" borderId="0" xfId="0" applyFill="1"/>
    <xf numFmtId="164" fontId="4" fillId="2" borderId="0" xfId="0" applyNumberFormat="1" applyFont="1" applyFill="1" applyAlignment="1">
      <alignment horizontal="center" vertical="center"/>
    </xf>
    <xf numFmtId="0" fontId="3" fillId="2" borderId="0" xfId="0" applyFont="1" applyFill="1" applyAlignment="1">
      <alignment horizontal="center"/>
    </xf>
    <xf numFmtId="38" fontId="10"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11" fillId="4" borderId="0" xfId="0" applyFont="1" applyFill="1"/>
    <xf numFmtId="0" fontId="11" fillId="2" borderId="0" xfId="0" applyFont="1" applyFill="1"/>
    <xf numFmtId="0" fontId="12" fillId="2" borderId="2" xfId="0" applyFont="1" applyFill="1" applyBorder="1"/>
    <xf numFmtId="0" fontId="13" fillId="2" borderId="1" xfId="0" applyFont="1" applyFill="1" applyBorder="1"/>
    <xf numFmtId="0" fontId="12" fillId="2" borderId="1" xfId="0" applyFont="1" applyFill="1" applyBorder="1"/>
    <xf numFmtId="6" fontId="12" fillId="2" borderId="1" xfId="0" applyNumberFormat="1" applyFont="1" applyFill="1" applyBorder="1" applyAlignment="1">
      <alignment horizontal="center" vertical="center"/>
    </xf>
    <xf numFmtId="0" fontId="15" fillId="2" borderId="1" xfId="0" applyFont="1" applyFill="1" applyBorder="1" applyAlignment="1">
      <alignment horizontal="center" vertical="center"/>
    </xf>
    <xf numFmtId="0" fontId="19" fillId="2" borderId="0" xfId="0" applyFont="1" applyFill="1"/>
    <xf numFmtId="0" fontId="15" fillId="2" borderId="1" xfId="0" applyFont="1" applyFill="1" applyBorder="1"/>
    <xf numFmtId="0" fontId="20" fillId="5" borderId="1" xfId="0" applyFont="1" applyFill="1" applyBorder="1"/>
    <xf numFmtId="40" fontId="20" fillId="5" borderId="1" xfId="0" applyNumberFormat="1" applyFont="1" applyFill="1" applyBorder="1" applyAlignment="1">
      <alignment horizontal="center" vertical="center"/>
    </xf>
    <xf numFmtId="6" fontId="12" fillId="6" borderId="1" xfId="0" applyNumberFormat="1" applyFont="1" applyFill="1" applyBorder="1" applyAlignment="1">
      <alignment horizontal="center" vertical="center"/>
    </xf>
    <xf numFmtId="6" fontId="12" fillId="2" borderId="6" xfId="0" applyNumberFormat="1" applyFont="1" applyFill="1" applyBorder="1" applyAlignment="1">
      <alignment horizontal="center" vertical="center"/>
    </xf>
    <xf numFmtId="6" fontId="23" fillId="8" borderId="1" xfId="0" applyNumberFormat="1" applyFont="1" applyFill="1" applyBorder="1" applyAlignment="1">
      <alignment horizontal="center" vertical="center"/>
    </xf>
    <xf numFmtId="6" fontId="24" fillId="6" borderId="1" xfId="0" applyNumberFormat="1" applyFont="1" applyFill="1" applyBorder="1" applyAlignment="1">
      <alignment horizontal="center" vertical="center"/>
    </xf>
    <xf numFmtId="6" fontId="25" fillId="3" borderId="1" xfId="0" applyNumberFormat="1" applyFont="1" applyFill="1" applyBorder="1" applyAlignment="1">
      <alignment horizontal="center" vertical="center"/>
    </xf>
    <xf numFmtId="6" fontId="25" fillId="6" borderId="1" xfId="0" applyNumberFormat="1" applyFont="1" applyFill="1" applyBorder="1" applyAlignment="1">
      <alignment horizontal="center" vertical="center"/>
    </xf>
    <xf numFmtId="0" fontId="12" fillId="9" borderId="1" xfId="0" applyFont="1" applyFill="1" applyBorder="1"/>
    <xf numFmtId="0" fontId="12" fillId="9" borderId="6" xfId="0" applyFont="1" applyFill="1" applyBorder="1"/>
    <xf numFmtId="38" fontId="26" fillId="2" borderId="1" xfId="0" applyNumberFormat="1" applyFont="1" applyFill="1" applyBorder="1" applyAlignment="1">
      <alignment horizontal="center" vertical="center"/>
    </xf>
    <xf numFmtId="0" fontId="27" fillId="2" borderId="1" xfId="0" applyFont="1" applyFill="1" applyBorder="1" applyAlignment="1">
      <alignment horizontal="center" vertical="center" wrapText="1"/>
    </xf>
    <xf numFmtId="165" fontId="12" fillId="2" borderId="1" xfId="0" applyNumberFormat="1" applyFont="1" applyFill="1" applyBorder="1" applyAlignment="1">
      <alignment horizontal="center" vertical="center"/>
    </xf>
    <xf numFmtId="0" fontId="28" fillId="2" borderId="1" xfId="0" applyFont="1" applyFill="1" applyBorder="1" applyAlignment="1">
      <alignment horizontal="center"/>
    </xf>
    <xf numFmtId="0" fontId="12" fillId="2" borderId="4" xfId="0" applyFont="1" applyFill="1" applyBorder="1" applyAlignment="1">
      <alignment horizontal="center" vertical="center" wrapText="1"/>
    </xf>
    <xf numFmtId="0" fontId="10" fillId="2" borderId="1" xfId="0" applyFont="1" applyFill="1" applyBorder="1"/>
    <xf numFmtId="6" fontId="10" fillId="2" borderId="1" xfId="0" applyNumberFormat="1" applyFont="1" applyFill="1" applyBorder="1" applyAlignment="1">
      <alignment horizontal="center" vertical="center"/>
    </xf>
    <xf numFmtId="0" fontId="29" fillId="2" borderId="1" xfId="0" applyFont="1" applyFill="1" applyBorder="1"/>
    <xf numFmtId="6" fontId="30" fillId="5" borderId="1" xfId="0" applyNumberFormat="1" applyFont="1" applyFill="1" applyBorder="1" applyAlignment="1">
      <alignment horizontal="center" vertical="center"/>
    </xf>
    <xf numFmtId="6" fontId="23" fillId="7" borderId="1" xfId="0" applyNumberFormat="1" applyFont="1" applyFill="1" applyBorder="1" applyAlignment="1">
      <alignment horizontal="center" vertical="center"/>
    </xf>
    <xf numFmtId="0" fontId="0" fillId="2" borderId="0" xfId="0" applyFill="1" applyProtection="1">
      <protection locked="0"/>
    </xf>
    <xf numFmtId="0" fontId="21" fillId="11" borderId="1"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protection locked="0"/>
    </xf>
    <xf numFmtId="0" fontId="32" fillId="0" borderId="8" xfId="0" applyFont="1" applyBorder="1" applyAlignment="1">
      <alignment horizontal="centerContinuous"/>
    </xf>
    <xf numFmtId="0" fontId="33" fillId="2" borderId="0" xfId="0" applyFont="1" applyFill="1" applyAlignment="1" applyProtection="1">
      <alignment horizontal="center" vertical="center"/>
      <protection locked="0"/>
    </xf>
    <xf numFmtId="0" fontId="0" fillId="0" borderId="9" xfId="0" applyBorder="1"/>
    <xf numFmtId="0" fontId="32" fillId="0" borderId="8" xfId="0" applyFont="1" applyBorder="1" applyAlignment="1">
      <alignment horizontal="center"/>
    </xf>
    <xf numFmtId="0" fontId="10" fillId="0" borderId="0" xfId="0" applyFont="1"/>
    <xf numFmtId="167" fontId="12" fillId="0" borderId="0" xfId="0" applyNumberFormat="1" applyFont="1"/>
    <xf numFmtId="0" fontId="10" fillId="0" borderId="9" xfId="0" applyFont="1" applyBorder="1"/>
    <xf numFmtId="167" fontId="12" fillId="0" borderId="9" xfId="0" applyNumberFormat="1" applyFont="1" applyBorder="1"/>
    <xf numFmtId="0" fontId="8" fillId="2" borderId="0" xfId="0" applyFont="1" applyFill="1" applyProtection="1">
      <protection locked="0"/>
    </xf>
    <xf numFmtId="0" fontId="12" fillId="2" borderId="1" xfId="0"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protection locked="0"/>
    </xf>
    <xf numFmtId="0" fontId="35" fillId="2" borderId="1" xfId="0" applyFont="1" applyFill="1" applyBorder="1" applyAlignment="1" applyProtection="1">
      <alignment horizontal="center" vertical="center"/>
      <protection locked="0"/>
    </xf>
    <xf numFmtId="0" fontId="21" fillId="9" borderId="1" xfId="0" applyFont="1" applyFill="1" applyBorder="1" applyAlignment="1" applyProtection="1">
      <alignment horizontal="center" vertical="center" wrapText="1"/>
      <protection locked="0"/>
    </xf>
    <xf numFmtId="0" fontId="21" fillId="9"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0" fillId="0" borderId="0" xfId="0" applyFill="1" applyBorder="1" applyAlignment="1"/>
    <xf numFmtId="0" fontId="0" fillId="0" borderId="9" xfId="0" applyFill="1" applyBorder="1" applyAlignment="1"/>
    <xf numFmtId="0" fontId="32" fillId="0" borderId="8" xfId="0" applyFont="1" applyFill="1" applyBorder="1" applyAlignment="1">
      <alignment horizontal="center"/>
    </xf>
    <xf numFmtId="6" fontId="12" fillId="9" borderId="1" xfId="0" applyNumberFormat="1" applyFont="1" applyFill="1" applyBorder="1" applyAlignment="1">
      <alignment horizontal="center" vertical="center"/>
    </xf>
    <xf numFmtId="6" fontId="27" fillId="12" borderId="1" xfId="0" applyNumberFormat="1" applyFont="1" applyFill="1" applyBorder="1" applyAlignment="1">
      <alignment horizontal="center" vertical="center"/>
    </xf>
    <xf numFmtId="0" fontId="34" fillId="7" borderId="0" xfId="0" applyFont="1" applyFill="1" applyAlignment="1" applyProtection="1">
      <alignment horizontal="center" vertical="center"/>
      <protection locked="0"/>
    </xf>
    <xf numFmtId="2" fontId="34" fillId="2" borderId="0" xfId="0" applyNumberFormat="1" applyFont="1" applyFill="1" applyAlignment="1" applyProtection="1">
      <alignment horizontal="center" vertical="center"/>
      <protection locked="0"/>
    </xf>
    <xf numFmtId="2" fontId="34" fillId="7" borderId="0" xfId="0" applyNumberFormat="1" applyFont="1" applyFill="1" applyAlignment="1" applyProtection="1">
      <alignment horizontal="center" vertical="center"/>
      <protection locked="0"/>
    </xf>
    <xf numFmtId="0" fontId="34" fillId="2" borderId="0" xfId="0" applyFont="1" applyFill="1" applyAlignment="1" applyProtection="1">
      <alignment horizontal="center" vertical="center"/>
      <protection locked="0"/>
    </xf>
    <xf numFmtId="0" fontId="14" fillId="10" borderId="3" xfId="0" applyFont="1" applyFill="1" applyBorder="1" applyAlignment="1">
      <alignment horizontal="center"/>
    </xf>
    <xf numFmtId="0" fontId="14" fillId="10" borderId="7" xfId="0" applyFont="1" applyFill="1" applyBorder="1" applyAlignment="1">
      <alignment horizont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166" fontId="22" fillId="8" borderId="3" xfId="0" applyNumberFormat="1" applyFont="1" applyFill="1" applyBorder="1" applyAlignment="1">
      <alignment horizontal="center"/>
    </xf>
    <xf numFmtId="166" fontId="22" fillId="8" borderId="4" xfId="0" applyNumberFormat="1" applyFont="1" applyFill="1" applyBorder="1" applyAlignment="1">
      <alignment horizontal="center"/>
    </xf>
    <xf numFmtId="166" fontId="18" fillId="2" borderId="3" xfId="0" applyNumberFormat="1" applyFont="1" applyFill="1" applyBorder="1" applyAlignment="1">
      <alignment horizontal="center"/>
    </xf>
    <xf numFmtId="166" fontId="18" fillId="2" borderId="4" xfId="0" applyNumberFormat="1" applyFont="1" applyFill="1" applyBorder="1" applyAlignment="1">
      <alignment horizontal="center"/>
    </xf>
    <xf numFmtId="0" fontId="16" fillId="2" borderId="3" xfId="0" applyFont="1" applyFill="1" applyBorder="1" applyAlignment="1">
      <alignment horizontal="left"/>
    </xf>
    <xf numFmtId="0" fontId="16" fillId="2" borderId="4" xfId="0" applyFont="1" applyFill="1" applyBorder="1" applyAlignment="1">
      <alignment horizontal="left"/>
    </xf>
    <xf numFmtId="0" fontId="16" fillId="2" borderId="3" xfId="0" applyFont="1" applyFill="1" applyBorder="1" applyAlignment="1">
      <alignment horizontal="center"/>
    </xf>
    <xf numFmtId="0" fontId="16" fillId="2" borderId="5" xfId="0" applyFont="1" applyFill="1" applyBorder="1" applyAlignment="1">
      <alignment horizontal="center"/>
    </xf>
    <xf numFmtId="0" fontId="16" fillId="2" borderId="4" xfId="0" applyFont="1" applyFill="1" applyBorder="1" applyAlignment="1">
      <alignment horizontal="center"/>
    </xf>
    <xf numFmtId="166" fontId="31" fillId="2" borderId="0" xfId="0" applyNumberFormat="1" applyFont="1" applyFill="1" applyBorder="1" applyAlignment="1">
      <alignment horizontal="center" vertical="center"/>
    </xf>
    <xf numFmtId="166" fontId="31" fillId="5" borderId="3" xfId="0" applyNumberFormat="1" applyFont="1" applyFill="1" applyBorder="1" applyAlignment="1">
      <alignment horizontal="center" vertical="center"/>
    </xf>
    <xf numFmtId="166" fontId="31" fillId="5" borderId="4" xfId="0" applyNumberFormat="1" applyFont="1" applyFill="1" applyBorder="1" applyAlignment="1">
      <alignment horizontal="center" vertical="center"/>
    </xf>
    <xf numFmtId="0" fontId="14" fillId="2" borderId="3" xfId="0" applyFont="1" applyFill="1" applyBorder="1" applyAlignment="1">
      <alignment horizontal="center"/>
    </xf>
    <xf numFmtId="0" fontId="14" fillId="2" borderId="4" xfId="0" applyFont="1" applyFill="1" applyBorder="1" applyAlignment="1">
      <alignment horizontal="center"/>
    </xf>
    <xf numFmtId="164" fontId="23" fillId="7" borderId="0" xfId="0" applyNumberFormat="1" applyFont="1" applyFill="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t!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Problem 4 Solved'!A1"/><Relationship Id="rId1" Type="http://schemas.openxmlformats.org/officeDocument/2006/relationships/hyperlink" Target="#Content!A1"/><Relationship Id="rId4" Type="http://schemas.openxmlformats.org/officeDocument/2006/relationships/hyperlink" Target="#'Problem 2  Solved'!A1"/></Relationships>
</file>

<file path=xl/drawings/_rels/drawing11.xml.rels><?xml version="1.0" encoding="UTF-8" standalone="yes"?>
<Relationships xmlns="http://schemas.openxmlformats.org/package/2006/relationships"><Relationship Id="rId2" Type="http://schemas.openxmlformats.org/officeDocument/2006/relationships/hyperlink" Target="#'Problem 5 Solved'!A1"/><Relationship Id="rId1" Type="http://schemas.openxmlformats.org/officeDocument/2006/relationships/hyperlink" Target="#Content!A1"/></Relationships>
</file>

<file path=xl/drawings/_rels/drawing12.xml.rels><?xml version="1.0" encoding="UTF-8" standalone="yes"?>
<Relationships xmlns="http://schemas.openxmlformats.org/package/2006/relationships"><Relationship Id="rId1" Type="http://schemas.openxmlformats.org/officeDocument/2006/relationships/hyperlink" Target="#'Problem 5 '!A1"/></Relationships>
</file>

<file path=xl/drawings/_rels/drawing13.xml.rels><?xml version="1.0" encoding="UTF-8" standalone="yes"?>
<Relationships xmlns="http://schemas.openxmlformats.org/package/2006/relationships"><Relationship Id="rId1" Type="http://schemas.openxmlformats.org/officeDocument/2006/relationships/hyperlink" Target="#'Problem 6'!A1"/></Relationships>
</file>

<file path=xl/drawings/_rels/drawing14.xml.rels><?xml version="1.0" encoding="UTF-8" standalone="yes"?>
<Relationships xmlns="http://schemas.openxmlformats.org/package/2006/relationships"><Relationship Id="rId2" Type="http://schemas.openxmlformats.org/officeDocument/2006/relationships/hyperlink" Target="#'Problem 6 Solved'!A1"/><Relationship Id="rId1" Type="http://schemas.openxmlformats.org/officeDocument/2006/relationships/hyperlink" Target="#Content!A1"/></Relationships>
</file>

<file path=xl/drawings/_rels/drawing15.xml.rels><?xml version="1.0" encoding="UTF-8" standalone="yes"?>
<Relationships xmlns="http://schemas.openxmlformats.org/package/2006/relationships"><Relationship Id="rId2" Type="http://schemas.openxmlformats.org/officeDocument/2006/relationships/hyperlink" Target="#'Problem 7 Solved'!A1"/><Relationship Id="rId1" Type="http://schemas.openxmlformats.org/officeDocument/2006/relationships/hyperlink" Target="#Content!A1"/></Relationships>
</file>

<file path=xl/drawings/_rels/drawing16.xml.rels><?xml version="1.0" encoding="UTF-8" standalone="yes"?>
<Relationships xmlns="http://schemas.openxmlformats.org/package/2006/relationships"><Relationship Id="rId1" Type="http://schemas.openxmlformats.org/officeDocument/2006/relationships/hyperlink" Target="#'Problem 7 '!A1"/></Relationships>
</file>

<file path=xl/drawings/_rels/drawing17.xml.rels><?xml version="1.0" encoding="UTF-8" standalone="yes"?>
<Relationships xmlns="http://schemas.openxmlformats.org/package/2006/relationships"><Relationship Id="rId2" Type="http://schemas.openxmlformats.org/officeDocument/2006/relationships/hyperlink" Target="#'Problem 8 Solved'!A1"/><Relationship Id="rId1" Type="http://schemas.openxmlformats.org/officeDocument/2006/relationships/hyperlink" Target="#Content!A1"/></Relationships>
</file>

<file path=xl/drawings/_rels/drawing18.xml.rels><?xml version="1.0" encoding="UTF-8" standalone="yes"?>
<Relationships xmlns="http://schemas.openxmlformats.org/package/2006/relationships"><Relationship Id="rId1" Type="http://schemas.openxmlformats.org/officeDocument/2006/relationships/hyperlink" Target="#'Problem 8'!A1"/></Relationships>
</file>

<file path=xl/drawings/_rels/drawing19.xml.rels><?xml version="1.0" encoding="UTF-8" standalone="yes"?>
<Relationships xmlns="http://schemas.openxmlformats.org/package/2006/relationships"><Relationship Id="rId2" Type="http://schemas.openxmlformats.org/officeDocument/2006/relationships/hyperlink" Target="#'Problem 9 Solved'!A1"/><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3" Type="http://schemas.openxmlformats.org/officeDocument/2006/relationships/hyperlink" Target="#'Problem 2  '!A1"/><Relationship Id="rId2" Type="http://schemas.openxmlformats.org/officeDocument/2006/relationships/hyperlink" Target="#'Problem 1'!A1"/><Relationship Id="rId1" Type="http://schemas.openxmlformats.org/officeDocument/2006/relationships/hyperlink" Target="#FirstPage!A1"/><Relationship Id="rId5" Type="http://schemas.openxmlformats.org/officeDocument/2006/relationships/hyperlink" Target="#'Problem 4'!A1"/><Relationship Id="rId4" Type="http://schemas.openxmlformats.org/officeDocument/2006/relationships/hyperlink" Target="#'Problem 3'!A1"/></Relationships>
</file>

<file path=xl/drawings/_rels/drawing20.xml.rels><?xml version="1.0" encoding="UTF-8" standalone="yes"?>
<Relationships xmlns="http://schemas.openxmlformats.org/package/2006/relationships"><Relationship Id="rId2" Type="http://schemas.openxmlformats.org/officeDocument/2006/relationships/hyperlink" Target="#'Problem 9 Solved'!A1"/><Relationship Id="rId1" Type="http://schemas.openxmlformats.org/officeDocument/2006/relationships/hyperlink" Target="#Content!A1"/></Relationships>
</file>

<file path=xl/drawings/_rels/drawing21.xml.rels><?xml version="1.0" encoding="UTF-8" standalone="yes"?>
<Relationships xmlns="http://schemas.openxmlformats.org/package/2006/relationships"><Relationship Id="rId1" Type="http://schemas.openxmlformats.org/officeDocument/2006/relationships/hyperlink" Target="#'Problem 10'!A1"/></Relationships>
</file>

<file path=xl/drawings/_rels/drawing22.xml.rels><?xml version="1.0" encoding="UTF-8" standalone="yes"?>
<Relationships xmlns="http://schemas.openxmlformats.org/package/2006/relationships"><Relationship Id="rId1" Type="http://schemas.openxmlformats.org/officeDocument/2006/relationships/hyperlink" Target="#Content!A1"/></Relationships>
</file>

<file path=xl/drawings/_rels/drawing3.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hyperlink" Target="#'Problem 1 Solved'!A1"/><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hyperlink" Target="#'Problem 2  Solved'!A1"/><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2.png"/><Relationship Id="rId1" Type="http://schemas.openxmlformats.org/officeDocument/2006/relationships/hyperlink" Target="#'Problem 2  '!A1"/></Relationships>
</file>

<file path=xl/drawings/_rels/drawing7.xml.rels><?xml version="1.0" encoding="UTF-8" standalone="yes"?>
<Relationships xmlns="http://schemas.openxmlformats.org/package/2006/relationships"><Relationship Id="rId8" Type="http://schemas.openxmlformats.org/officeDocument/2006/relationships/customXml" Target="../ink/ink2.xml"/><Relationship Id="rId13" Type="http://schemas.openxmlformats.org/officeDocument/2006/relationships/image" Target="../media/image7.png"/><Relationship Id="rId18" Type="http://schemas.openxmlformats.org/officeDocument/2006/relationships/customXml" Target="../ink/ink6.xml"/><Relationship Id="rId39" Type="http://schemas.openxmlformats.org/officeDocument/2006/relationships/image" Target="../media/image5.png"/><Relationship Id="rId3" Type="http://schemas.openxmlformats.org/officeDocument/2006/relationships/customXml" Target="../ink/ink1.xml"/><Relationship Id="rId21" Type="http://schemas.openxmlformats.org/officeDocument/2006/relationships/image" Target="../media/image11.png"/><Relationship Id="rId42" Type="http://schemas.openxmlformats.org/officeDocument/2006/relationships/hyperlink" Target="#'Problem 2  Solved'!A1"/><Relationship Id="rId7" Type="http://schemas.openxmlformats.org/officeDocument/2006/relationships/image" Target="../media/image4.png"/><Relationship Id="rId12" Type="http://schemas.openxmlformats.org/officeDocument/2006/relationships/customXml" Target="../ink/ink3.xml"/><Relationship Id="rId17" Type="http://schemas.openxmlformats.org/officeDocument/2006/relationships/image" Target="../media/image9.png"/><Relationship Id="rId25" Type="http://schemas.openxmlformats.org/officeDocument/2006/relationships/image" Target="../media/image3.png"/><Relationship Id="rId38" Type="http://schemas.openxmlformats.org/officeDocument/2006/relationships/customXml" Target="../ink/ink9.xml"/><Relationship Id="rId2" Type="http://schemas.openxmlformats.org/officeDocument/2006/relationships/hyperlink" Target="#'Problem 3 Solved'!A1"/><Relationship Id="rId16" Type="http://schemas.openxmlformats.org/officeDocument/2006/relationships/customXml" Target="../ink/ink5.xml"/><Relationship Id="rId41" Type="http://schemas.openxmlformats.org/officeDocument/2006/relationships/image" Target="../media/image10.png"/><Relationship Id="rId1" Type="http://schemas.openxmlformats.org/officeDocument/2006/relationships/hyperlink" Target="#Content!A1"/><Relationship Id="rId11" Type="http://schemas.openxmlformats.org/officeDocument/2006/relationships/image" Target="../media/image6.png"/><Relationship Id="rId24" Type="http://schemas.openxmlformats.org/officeDocument/2006/relationships/customXml" Target="../ink/ink8.xml"/><Relationship Id="rId40" Type="http://schemas.openxmlformats.org/officeDocument/2006/relationships/customXml" Target="../ink/ink10.xml"/><Relationship Id="rId15" Type="http://schemas.openxmlformats.org/officeDocument/2006/relationships/image" Target="../media/image8.png"/><Relationship Id="rId23" Type="http://schemas.openxmlformats.org/officeDocument/2006/relationships/image" Target="../media/image12.png"/><Relationship Id="rId14" Type="http://schemas.openxmlformats.org/officeDocument/2006/relationships/customXml" Target="../ink/ink4.xml"/><Relationship Id="rId22" Type="http://schemas.openxmlformats.org/officeDocument/2006/relationships/customXml" Target="../ink/ink7.xml"/></Relationships>
</file>

<file path=xl/drawings/_rels/drawing8.xml.rels><?xml version="1.0" encoding="UTF-8" standalone="yes"?>
<Relationships xmlns="http://schemas.openxmlformats.org/package/2006/relationships"><Relationship Id="rId8" Type="http://schemas.openxmlformats.org/officeDocument/2006/relationships/image" Target="../media/image50.png"/><Relationship Id="rId13" Type="http://schemas.openxmlformats.org/officeDocument/2006/relationships/customXml" Target="../ink/ink16.xml"/><Relationship Id="rId18" Type="http://schemas.openxmlformats.org/officeDocument/2006/relationships/image" Target="../media/image100.png"/><Relationship Id="rId26" Type="http://schemas.openxmlformats.org/officeDocument/2006/relationships/image" Target="../media/image15.png"/><Relationship Id="rId39" Type="http://schemas.openxmlformats.org/officeDocument/2006/relationships/customXml" Target="../ink/ink29.xml"/><Relationship Id="rId3" Type="http://schemas.openxmlformats.org/officeDocument/2006/relationships/customXml" Target="../ink/ink11.xml"/><Relationship Id="rId21" Type="http://schemas.openxmlformats.org/officeDocument/2006/relationships/customXml" Target="../ink/ink20.xml"/><Relationship Id="rId34" Type="http://schemas.openxmlformats.org/officeDocument/2006/relationships/image" Target="../media/image19.png"/><Relationship Id="rId7" Type="http://schemas.openxmlformats.org/officeDocument/2006/relationships/customXml" Target="../ink/ink13.xml"/><Relationship Id="rId12" Type="http://schemas.openxmlformats.org/officeDocument/2006/relationships/image" Target="../media/image7.png"/><Relationship Id="rId17" Type="http://schemas.openxmlformats.org/officeDocument/2006/relationships/customXml" Target="../ink/ink18.xml"/><Relationship Id="rId25" Type="http://schemas.openxmlformats.org/officeDocument/2006/relationships/customXml" Target="../ink/ink22.xml"/><Relationship Id="rId33" Type="http://schemas.openxmlformats.org/officeDocument/2006/relationships/customXml" Target="../ink/ink26.xml"/><Relationship Id="rId38" Type="http://schemas.openxmlformats.org/officeDocument/2006/relationships/image" Target="../media/image20.png"/><Relationship Id="rId2" Type="http://schemas.openxmlformats.org/officeDocument/2006/relationships/image" Target="../media/image11.jpeg"/><Relationship Id="rId16" Type="http://schemas.openxmlformats.org/officeDocument/2006/relationships/image" Target="../media/image9.png"/><Relationship Id="rId20" Type="http://schemas.openxmlformats.org/officeDocument/2006/relationships/image" Target="../media/image11.png"/><Relationship Id="rId29" Type="http://schemas.openxmlformats.org/officeDocument/2006/relationships/customXml" Target="../ink/ink24.xml"/><Relationship Id="rId41" Type="http://schemas.openxmlformats.org/officeDocument/2006/relationships/hyperlink" Target="#'Problem 2  Solved'!A1"/><Relationship Id="rId1" Type="http://schemas.openxmlformats.org/officeDocument/2006/relationships/hyperlink" Target="#Content!A1"/><Relationship Id="rId6" Type="http://schemas.openxmlformats.org/officeDocument/2006/relationships/image" Target="../media/image4.png"/><Relationship Id="rId11" Type="http://schemas.openxmlformats.org/officeDocument/2006/relationships/customXml" Target="../ink/ink15.xml"/><Relationship Id="rId24" Type="http://schemas.openxmlformats.org/officeDocument/2006/relationships/image" Target="../media/image14.png"/><Relationship Id="rId32" Type="http://schemas.openxmlformats.org/officeDocument/2006/relationships/image" Target="../media/image18.png"/><Relationship Id="rId37" Type="http://schemas.openxmlformats.org/officeDocument/2006/relationships/customXml" Target="../ink/ink28.xml"/><Relationship Id="rId40" Type="http://schemas.openxmlformats.org/officeDocument/2006/relationships/image" Target="../media/image21.png"/><Relationship Id="rId5" Type="http://schemas.openxmlformats.org/officeDocument/2006/relationships/customXml" Target="../ink/ink12.xml"/><Relationship Id="rId15" Type="http://schemas.openxmlformats.org/officeDocument/2006/relationships/customXml" Target="../ink/ink17.xml"/><Relationship Id="rId23" Type="http://schemas.openxmlformats.org/officeDocument/2006/relationships/customXml" Target="../ink/ink21.xml"/><Relationship Id="rId28" Type="http://schemas.openxmlformats.org/officeDocument/2006/relationships/image" Target="../media/image16.png"/><Relationship Id="rId36" Type="http://schemas.openxmlformats.org/officeDocument/2006/relationships/image" Target="../media/image3.png"/><Relationship Id="rId10" Type="http://schemas.openxmlformats.org/officeDocument/2006/relationships/image" Target="../media/image6.png"/><Relationship Id="rId19" Type="http://schemas.openxmlformats.org/officeDocument/2006/relationships/customXml" Target="../ink/ink19.xml"/><Relationship Id="rId31" Type="http://schemas.openxmlformats.org/officeDocument/2006/relationships/customXml" Target="../ink/ink25.xml"/><Relationship Id="rId4" Type="http://schemas.openxmlformats.org/officeDocument/2006/relationships/image" Target="../media/image13.png"/><Relationship Id="rId9" Type="http://schemas.openxmlformats.org/officeDocument/2006/relationships/customXml" Target="../ink/ink14.xml"/><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customXml" Target="../ink/ink23.xml"/><Relationship Id="rId30" Type="http://schemas.openxmlformats.org/officeDocument/2006/relationships/image" Target="../media/image17.png"/><Relationship Id="rId35" Type="http://schemas.openxmlformats.org/officeDocument/2006/relationships/customXml" Target="../ink/ink27.xml"/></Relationships>
</file>

<file path=xl/drawings/_rels/drawing9.xml.rels><?xml version="1.0" encoding="UTF-8" standalone="yes"?>
<Relationships xmlns="http://schemas.openxmlformats.org/package/2006/relationships"><Relationship Id="rId3" Type="http://schemas.openxmlformats.org/officeDocument/2006/relationships/hyperlink" Target="#'Problem 2  Solved'!A1"/><Relationship Id="rId2" Type="http://schemas.openxmlformats.org/officeDocument/2006/relationships/image" Target="../media/image2.png"/><Relationship Id="rId1" Type="http://schemas.openxmlformats.org/officeDocument/2006/relationships/hyperlink" Target="#'Problem 4'!A1"/></Relationships>
</file>

<file path=xl/drawings/drawing1.xml><?xml version="1.0" encoding="utf-8"?>
<xdr:wsDr xmlns:xdr="http://schemas.openxmlformats.org/drawingml/2006/spreadsheetDrawing" xmlns:a="http://schemas.openxmlformats.org/drawingml/2006/main">
  <xdr:twoCellAnchor>
    <xdr:from>
      <xdr:col>12</xdr:col>
      <xdr:colOff>96158</xdr:colOff>
      <xdr:row>2</xdr:row>
      <xdr:rowOff>128814</xdr:rowOff>
    </xdr:from>
    <xdr:to>
      <xdr:col>25</xdr:col>
      <xdr:colOff>254000</xdr:colOff>
      <xdr:row>8</xdr:row>
      <xdr:rowOff>63500</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6731908" y="509814"/>
          <a:ext cx="8000092" cy="107768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CSUSM</a:t>
          </a:r>
        </a:p>
      </xdr:txBody>
    </xdr:sp>
    <xdr:clientData/>
  </xdr:twoCellAnchor>
  <xdr:twoCellAnchor>
    <xdr:from>
      <xdr:col>15</xdr:col>
      <xdr:colOff>150130</xdr:colOff>
      <xdr:row>12</xdr:row>
      <xdr:rowOff>21768</xdr:rowOff>
    </xdr:from>
    <xdr:to>
      <xdr:col>22</xdr:col>
      <xdr:colOff>403223</xdr:colOff>
      <xdr:row>16</xdr:row>
      <xdr:rowOff>182877</xdr:rowOff>
    </xdr:to>
    <xdr:sp macro="" textlink="">
      <xdr:nvSpPr>
        <xdr:cNvPr id="3" name="Rounded Rectangle 2">
          <a:extLst>
            <a:ext uri="{FF2B5EF4-FFF2-40B4-BE49-F238E27FC236}">
              <a16:creationId xmlns:a16="http://schemas.microsoft.com/office/drawing/2014/main" id="{00000000-0008-0000-1800-000003000000}"/>
            </a:ext>
          </a:extLst>
        </xdr:cNvPr>
        <xdr:cNvSpPr/>
      </xdr:nvSpPr>
      <xdr:spPr>
        <a:xfrm>
          <a:off x="8595630" y="2307768"/>
          <a:ext cx="4475843" cy="923109"/>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chemeClr val="accent1">
                  <a:lumMod val="50000"/>
                </a:schemeClr>
              </a:solidFill>
              <a:latin typeface="Lucida Bright" panose="02040602050505020304" pitchFamily="18" charset="0"/>
            </a:rPr>
            <a:t>BUS</a:t>
          </a:r>
          <a:r>
            <a:rPr lang="en-US" sz="2800" b="1" baseline="0">
              <a:solidFill>
                <a:schemeClr val="accent1">
                  <a:lumMod val="50000"/>
                </a:schemeClr>
              </a:solidFill>
              <a:latin typeface="Lucida Bright" panose="02040602050505020304" pitchFamily="18" charset="0"/>
            </a:rPr>
            <a:t> 324</a:t>
          </a:r>
          <a:endParaRPr lang="en-US" sz="2800" b="1">
            <a:solidFill>
              <a:schemeClr val="accent1">
                <a:lumMod val="50000"/>
              </a:schemeClr>
            </a:solidFill>
            <a:latin typeface="Lucida Bright" panose="02040602050505020304" pitchFamily="18" charset="0"/>
          </a:endParaRPr>
        </a:p>
      </xdr:txBody>
    </xdr:sp>
    <xdr:clientData/>
  </xdr:twoCellAnchor>
  <xdr:twoCellAnchor>
    <xdr:from>
      <xdr:col>16</xdr:col>
      <xdr:colOff>72574</xdr:colOff>
      <xdr:row>43</xdr:row>
      <xdr:rowOff>22679</xdr:rowOff>
    </xdr:from>
    <xdr:to>
      <xdr:col>21</xdr:col>
      <xdr:colOff>491674</xdr:colOff>
      <xdr:row>47</xdr:row>
      <xdr:rowOff>131535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9724574" y="8214179"/>
          <a:ext cx="3435350"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a:t>
          </a:r>
        </a:p>
      </xdr:txBody>
    </xdr:sp>
    <xdr:clientData/>
  </xdr:twoCellAnchor>
  <xdr:twoCellAnchor editAs="oneCell">
    <xdr:from>
      <xdr:col>1</xdr:col>
      <xdr:colOff>19050</xdr:colOff>
      <xdr:row>0</xdr:row>
      <xdr:rowOff>144236</xdr:rowOff>
    </xdr:from>
    <xdr:to>
      <xdr:col>6</xdr:col>
      <xdr:colOff>217714</xdr:colOff>
      <xdr:row>10</xdr:row>
      <xdr:rowOff>33738</xdr:rowOff>
    </xdr:to>
    <xdr:pic>
      <xdr:nvPicPr>
        <xdr:cNvPr id="8" name="Picture 7" descr="Picturelogo1.png">
          <a:extLst>
            <a:ext uri="{FF2B5EF4-FFF2-40B4-BE49-F238E27FC236}">
              <a16:creationId xmlns:a16="http://schemas.microsoft.com/office/drawing/2014/main" id="{00000000-0008-0000-18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179614</xdr:rowOff>
    </xdr:from>
    <xdr:to>
      <xdr:col>5</xdr:col>
      <xdr:colOff>522513</xdr:colOff>
      <xdr:row>10</xdr:row>
      <xdr:rowOff>95249</xdr:rowOff>
    </xdr:to>
    <xdr:sp macro="" textlink="">
      <xdr:nvSpPr>
        <xdr:cNvPr id="9" name="TextBox 8">
          <a:extLst>
            <a:ext uri="{FF2B5EF4-FFF2-40B4-BE49-F238E27FC236}">
              <a16:creationId xmlns:a16="http://schemas.microsoft.com/office/drawing/2014/main" id="{00000000-0008-0000-1800-000009000000}"/>
            </a:ext>
          </a:extLst>
        </xdr:cNvPr>
        <xdr:cNvSpPr txBox="1"/>
      </xdr:nvSpPr>
      <xdr:spPr>
        <a:xfrm>
          <a:off x="840013" y="1513114"/>
          <a:ext cx="2698750" cy="487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latin typeface="Lucida Bright" panose="02040602050505020304" pitchFamily="18" charset="0"/>
            </a:rPr>
            <a:t>RPP-</a:t>
          </a:r>
          <a:r>
            <a:rPr lang="en-US" sz="1600" b="1" i="1">
              <a:solidFill>
                <a:schemeClr val="accent3">
                  <a:lumMod val="50000"/>
                </a:schemeClr>
              </a:solidFill>
              <a:latin typeface="Lucida Bright" panose="02040602050505020304" pitchFamily="18" charset="0"/>
            </a:rPr>
            <a:t>Do not duplicate</a:t>
          </a:r>
        </a:p>
      </xdr:txBody>
    </xdr:sp>
    <xdr:clientData/>
  </xdr:twoCellAnchor>
  <xdr:twoCellAnchor>
    <xdr:from>
      <xdr:col>14</xdr:col>
      <xdr:colOff>269875</xdr:colOff>
      <xdr:row>20</xdr:row>
      <xdr:rowOff>95251</xdr:rowOff>
    </xdr:from>
    <xdr:to>
      <xdr:col>23</xdr:col>
      <xdr:colOff>206374</xdr:colOff>
      <xdr:row>39</xdr:row>
      <xdr:rowOff>111125</xdr:rowOff>
    </xdr:to>
    <xdr:sp macro="" textlink="">
      <xdr:nvSpPr>
        <xdr:cNvPr id="17" name="Rounded Rectangle 16">
          <a:extLst>
            <a:ext uri="{FF2B5EF4-FFF2-40B4-BE49-F238E27FC236}">
              <a16:creationId xmlns:a16="http://schemas.microsoft.com/office/drawing/2014/main" id="{00000000-0008-0000-1800-000011000000}"/>
            </a:ext>
          </a:extLst>
        </xdr:cNvPr>
        <xdr:cNvSpPr/>
      </xdr:nvSpPr>
      <xdr:spPr>
        <a:xfrm>
          <a:off x="8112125" y="3905251"/>
          <a:ext cx="5365749" cy="3635374"/>
        </a:xfrm>
        <a:prstGeom prst="roundRect">
          <a:avLst/>
        </a:prstGeom>
        <a:solidFill>
          <a:schemeClr val="bg1"/>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rgbClr val="C00000"/>
              </a:solidFill>
              <a:latin typeface="Lucida Bright" panose="02040602050505020304" pitchFamily="18" charset="0"/>
            </a:rPr>
            <a:t>Pretest 3</a:t>
          </a:r>
        </a:p>
        <a:p>
          <a:pPr algn="ctr"/>
          <a:endParaRPr lang="en-US" sz="3600" b="1" baseline="0">
            <a:solidFill>
              <a:srgbClr val="C00000"/>
            </a:solidFill>
            <a:latin typeface="Lucida Bright" panose="02040602050505020304" pitchFamily="18" charset="0"/>
          </a:endParaRPr>
        </a:p>
        <a:p>
          <a:pPr algn="ctr"/>
          <a:r>
            <a:rPr lang="en-US" sz="3600" b="1" baseline="0">
              <a:solidFill>
                <a:srgbClr val="C00000"/>
              </a:solidFill>
              <a:latin typeface="Lucida Bright" panose="02040602050505020304" pitchFamily="18" charset="0"/>
            </a:rPr>
            <a:t> </a:t>
          </a:r>
          <a:r>
            <a:rPr lang="en-US" sz="3600" b="1" baseline="0">
              <a:solidFill>
                <a:srgbClr val="002060"/>
              </a:solidFill>
              <a:latin typeface="Lucida Bright" panose="02040602050505020304" pitchFamily="18" charset="0"/>
            </a:rPr>
            <a:t>Set 2</a:t>
          </a:r>
          <a:r>
            <a:rPr lang="en-US" sz="2800" b="1" baseline="0">
              <a:solidFill>
                <a:srgbClr val="002060"/>
              </a:solidFill>
              <a:latin typeface="Lucida Bright" panose="02040602050505020304" pitchFamily="18" charset="0"/>
            </a:rPr>
            <a:t> </a:t>
          </a:r>
        </a:p>
        <a:p>
          <a:pPr algn="ctr"/>
          <a:endParaRPr lang="en-US" sz="2800" b="1" baseline="0">
            <a:solidFill>
              <a:schemeClr val="accent1">
                <a:lumMod val="50000"/>
              </a:schemeClr>
            </a:solidFill>
            <a:latin typeface="Lucida Bright" panose="02040602050505020304" pitchFamily="18" charset="0"/>
          </a:endParaRPr>
        </a:p>
        <a:p>
          <a:pPr algn="ctr"/>
          <a:r>
            <a:rPr lang="en-US" sz="2800" b="1" baseline="0">
              <a:solidFill>
                <a:srgbClr val="C00000"/>
              </a:solidFill>
              <a:latin typeface="Lucida Bright" panose="02040602050505020304" pitchFamily="18" charset="0"/>
            </a:rPr>
            <a:t>11/17/21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508000</xdr:colOff>
      <xdr:row>1</xdr:row>
      <xdr:rowOff>31750</xdr:rowOff>
    </xdr:from>
    <xdr:to>
      <xdr:col>1</xdr:col>
      <xdr:colOff>1444625</xdr:colOff>
      <xdr:row>7</xdr:row>
      <xdr:rowOff>165100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1DC23DC3-C706-4544-8CD6-0B310680BD9A}"/>
            </a:ext>
          </a:extLst>
        </xdr:cNvPr>
        <xdr:cNvSpPr/>
      </xdr:nvSpPr>
      <xdr:spPr>
        <a:xfrm>
          <a:off x="508000" y="222250"/>
          <a:ext cx="1539875" cy="12763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1260475</xdr:colOff>
      <xdr:row>1</xdr:row>
      <xdr:rowOff>117929</xdr:rowOff>
    </xdr:from>
    <xdr:to>
      <xdr:col>6</xdr:col>
      <xdr:colOff>777875</xdr:colOff>
      <xdr:row>6</xdr:row>
      <xdr:rowOff>131536</xdr:rowOff>
    </xdr:to>
    <xdr:sp macro="" textlink="">
      <xdr:nvSpPr>
        <xdr:cNvPr id="4" name="Rounded Rectangle 1">
          <a:extLst>
            <a:ext uri="{FF2B5EF4-FFF2-40B4-BE49-F238E27FC236}">
              <a16:creationId xmlns:a16="http://schemas.microsoft.com/office/drawing/2014/main" id="{D40B1CF4-0EE0-42FD-832B-64F5FE63C32E}"/>
            </a:ext>
          </a:extLst>
        </xdr:cNvPr>
        <xdr:cNvSpPr/>
      </xdr:nvSpPr>
      <xdr:spPr>
        <a:xfrm>
          <a:off x="3403600" y="308429"/>
          <a:ext cx="4597400"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4</a:t>
          </a:r>
          <a:r>
            <a:rPr lang="en-US" sz="3200" b="1">
              <a:solidFill>
                <a:schemeClr val="accent4">
                  <a:lumMod val="50000"/>
                </a:schemeClr>
              </a:solidFill>
              <a:latin typeface="Lucida Bright" panose="02040602050505020304" pitchFamily="18" charset="0"/>
            </a:rPr>
            <a:t> </a:t>
          </a:r>
        </a:p>
      </xdr:txBody>
    </xdr:sp>
    <xdr:clientData/>
  </xdr:twoCellAnchor>
  <xdr:twoCellAnchor>
    <xdr:from>
      <xdr:col>9</xdr:col>
      <xdr:colOff>1425575</xdr:colOff>
      <xdr:row>1</xdr:row>
      <xdr:rowOff>161925</xdr:rowOff>
    </xdr:from>
    <xdr:to>
      <xdr:col>14</xdr:col>
      <xdr:colOff>551089</xdr:colOff>
      <xdr:row>6</xdr:row>
      <xdr:rowOff>180975</xdr:rowOff>
    </xdr:to>
    <xdr:sp macro="" textlink="">
      <xdr:nvSpPr>
        <xdr:cNvPr id="5" name="Rounded Rectangle 11">
          <a:hlinkClick xmlns:r="http://schemas.openxmlformats.org/officeDocument/2006/relationships" r:id="rId2"/>
          <a:extLst>
            <a:ext uri="{FF2B5EF4-FFF2-40B4-BE49-F238E27FC236}">
              <a16:creationId xmlns:a16="http://schemas.microsoft.com/office/drawing/2014/main" id="{65BB46B5-03DC-4A4F-AA1E-27EF3F5A5F9A}"/>
            </a:ext>
          </a:extLst>
        </xdr:cNvPr>
        <xdr:cNvSpPr/>
      </xdr:nvSpPr>
      <xdr:spPr>
        <a:xfrm>
          <a:off x="12950825" y="352425"/>
          <a:ext cx="3046639"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editAs="oneCell">
    <xdr:from>
      <xdr:col>0</xdr:col>
      <xdr:colOff>421823</xdr:colOff>
      <xdr:row>31</xdr:row>
      <xdr:rowOff>122465</xdr:rowOff>
    </xdr:from>
    <xdr:to>
      <xdr:col>5</xdr:col>
      <xdr:colOff>1054554</xdr:colOff>
      <xdr:row>42</xdr:row>
      <xdr:rowOff>8166</xdr:rowOff>
    </xdr:to>
    <xdr:pic>
      <xdr:nvPicPr>
        <xdr:cNvPr id="6" name="Picture 5" descr="Sampling distribution of the F and t statistic - ANOVA">
          <a:extLst>
            <a:ext uri="{FF2B5EF4-FFF2-40B4-BE49-F238E27FC236}">
              <a16:creationId xmlns:a16="http://schemas.microsoft.com/office/drawing/2014/main" id="{A32D2B67-B6E8-47EE-A835-3F4A6332954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21823" y="8761640"/>
          <a:ext cx="6508295" cy="3333751"/>
        </a:xfrm>
        <a:prstGeom prst="rect">
          <a:avLst/>
        </a:prstGeom>
        <a:solidFill>
          <a:schemeClr val="bg1"/>
        </a:solidFill>
      </xdr:spPr>
    </xdr:pic>
    <xdr:clientData/>
  </xdr:twoCellAnchor>
  <xdr:twoCellAnchor>
    <xdr:from>
      <xdr:col>6</xdr:col>
      <xdr:colOff>56696</xdr:colOff>
      <xdr:row>7</xdr:row>
      <xdr:rowOff>121922</xdr:rowOff>
    </xdr:from>
    <xdr:to>
      <xdr:col>6</xdr:col>
      <xdr:colOff>56696</xdr:colOff>
      <xdr:row>45</xdr:row>
      <xdr:rowOff>210640</xdr:rowOff>
    </xdr:to>
    <xdr:cxnSp macro="">
      <xdr:nvCxnSpPr>
        <xdr:cNvPr id="9" name="Straight Connector 8">
          <a:extLst>
            <a:ext uri="{FF2B5EF4-FFF2-40B4-BE49-F238E27FC236}">
              <a16:creationId xmlns:a16="http://schemas.microsoft.com/office/drawing/2014/main" id="{A474CA39-217F-4444-8C3F-F5C302238CE7}"/>
            </a:ext>
          </a:extLst>
        </xdr:cNvPr>
        <xdr:cNvCxnSpPr/>
      </xdr:nvCxnSpPr>
      <xdr:spPr>
        <a:xfrm flipH="1">
          <a:off x="7286171" y="1455422"/>
          <a:ext cx="0" cy="115663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18</xdr:row>
      <xdr:rowOff>190500</xdr:rowOff>
    </xdr:to>
    <xdr:sp macro="" textlink="">
      <xdr:nvSpPr>
        <xdr:cNvPr id="10" name="TextBox 9">
          <a:extLst>
            <a:ext uri="{FF2B5EF4-FFF2-40B4-BE49-F238E27FC236}">
              <a16:creationId xmlns:a16="http://schemas.microsoft.com/office/drawing/2014/main" id="{B578DFD7-80E5-4635-88E7-00CCDD337359}"/>
            </a:ext>
          </a:extLst>
        </xdr:cNvPr>
        <xdr:cNvSpPr txBox="1"/>
      </xdr:nvSpPr>
      <xdr:spPr>
        <a:xfrm>
          <a:off x="206375" y="1873250"/>
          <a:ext cx="6642100" cy="1793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Conduct</a:t>
          </a:r>
          <a:r>
            <a:rPr lang="en-US" sz="2000" baseline="0">
              <a:effectLst/>
              <a:latin typeface="+mn-lt"/>
              <a:ea typeface="Calibri"/>
              <a:cs typeface="Times New Roman"/>
            </a:rPr>
            <a:t> a survey of adults as to their favorite meal when outing out. A sample of 120 adults were randomly selected. Each participant was asked to indicate what is their favorite meal when dining out. The results are shown below:</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3</xdr:col>
      <xdr:colOff>340178</xdr:colOff>
      <xdr:row>41</xdr:row>
      <xdr:rowOff>28576</xdr:rowOff>
    </xdr:from>
    <xdr:to>
      <xdr:col>4</xdr:col>
      <xdr:colOff>95250</xdr:colOff>
      <xdr:row>43</xdr:row>
      <xdr:rowOff>163286</xdr:rowOff>
    </xdr:to>
    <xdr:sp macro="" textlink="">
      <xdr:nvSpPr>
        <xdr:cNvPr id="13" name="TextBox 12">
          <a:extLst>
            <a:ext uri="{FF2B5EF4-FFF2-40B4-BE49-F238E27FC236}">
              <a16:creationId xmlns:a16="http://schemas.microsoft.com/office/drawing/2014/main" id="{6EE8F1A0-05CD-45BF-9992-6ED427055DBB}"/>
            </a:ext>
          </a:extLst>
        </xdr:cNvPr>
        <xdr:cNvSpPr txBox="1"/>
      </xdr:nvSpPr>
      <xdr:spPr>
        <a:xfrm>
          <a:off x="3845378" y="12096751"/>
          <a:ext cx="1031422"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7.81</a:t>
          </a:r>
        </a:p>
      </xdr:txBody>
    </xdr:sp>
    <xdr:clientData/>
  </xdr:twoCellAnchor>
  <xdr:twoCellAnchor>
    <xdr:from>
      <xdr:col>2</xdr:col>
      <xdr:colOff>190498</xdr:colOff>
      <xdr:row>41</xdr:row>
      <xdr:rowOff>10886</xdr:rowOff>
    </xdr:from>
    <xdr:to>
      <xdr:col>2</xdr:col>
      <xdr:colOff>993319</xdr:colOff>
      <xdr:row>43</xdr:row>
      <xdr:rowOff>149679</xdr:rowOff>
    </xdr:to>
    <xdr:sp macro="" textlink="">
      <xdr:nvSpPr>
        <xdr:cNvPr id="14" name="TextBox 13">
          <a:extLst>
            <a:ext uri="{FF2B5EF4-FFF2-40B4-BE49-F238E27FC236}">
              <a16:creationId xmlns:a16="http://schemas.microsoft.com/office/drawing/2014/main" id="{8C3A09FA-D2B8-44EB-A282-55BC49BF67CD}"/>
            </a:ext>
          </a:extLst>
        </xdr:cNvPr>
        <xdr:cNvSpPr txBox="1"/>
      </xdr:nvSpPr>
      <xdr:spPr>
        <a:xfrm>
          <a:off x="2333623" y="12079061"/>
          <a:ext cx="802821"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2.2</a:t>
          </a:r>
        </a:p>
      </xdr:txBody>
    </xdr:sp>
    <xdr:clientData/>
  </xdr:twoCellAnchor>
  <xdr:twoCellAnchor>
    <xdr:from>
      <xdr:col>2</xdr:col>
      <xdr:colOff>340179</xdr:colOff>
      <xdr:row>35</xdr:row>
      <xdr:rowOff>136070</xdr:rowOff>
    </xdr:from>
    <xdr:to>
      <xdr:col>2</xdr:col>
      <xdr:colOff>1102179</xdr:colOff>
      <xdr:row>36</xdr:row>
      <xdr:rowOff>149679</xdr:rowOff>
    </xdr:to>
    <xdr:sp macro="" textlink="">
      <xdr:nvSpPr>
        <xdr:cNvPr id="15" name="TextBox 14">
          <a:extLst>
            <a:ext uri="{FF2B5EF4-FFF2-40B4-BE49-F238E27FC236}">
              <a16:creationId xmlns:a16="http://schemas.microsoft.com/office/drawing/2014/main" id="{CAF5396A-C141-4239-9C18-83CEC0C09E4D}"/>
            </a:ext>
          </a:extLst>
        </xdr:cNvPr>
        <xdr:cNvSpPr txBox="1"/>
      </xdr:nvSpPr>
      <xdr:spPr>
        <a:xfrm>
          <a:off x="2483304" y="10451645"/>
          <a:ext cx="762000" cy="43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285751</xdr:colOff>
      <xdr:row>35</xdr:row>
      <xdr:rowOff>166005</xdr:rowOff>
    </xdr:from>
    <xdr:to>
      <xdr:col>4</xdr:col>
      <xdr:colOff>40823</xdr:colOff>
      <xdr:row>36</xdr:row>
      <xdr:rowOff>133348</xdr:rowOff>
    </xdr:to>
    <xdr:sp macro="" textlink="">
      <xdr:nvSpPr>
        <xdr:cNvPr id="16" name="TextBox 15">
          <a:extLst>
            <a:ext uri="{FF2B5EF4-FFF2-40B4-BE49-F238E27FC236}">
              <a16:creationId xmlns:a16="http://schemas.microsoft.com/office/drawing/2014/main" id="{A19AE16C-45C6-437D-81EE-EB2D88BCB6BF}"/>
            </a:ext>
          </a:extLst>
        </xdr:cNvPr>
        <xdr:cNvSpPr txBox="1"/>
      </xdr:nvSpPr>
      <xdr:spPr>
        <a:xfrm>
          <a:off x="3790951" y="10481580"/>
          <a:ext cx="1031422" cy="38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585106</xdr:colOff>
      <xdr:row>38</xdr:row>
      <xdr:rowOff>312965</xdr:rowOff>
    </xdr:from>
    <xdr:to>
      <xdr:col>2</xdr:col>
      <xdr:colOff>721179</xdr:colOff>
      <xdr:row>40</xdr:row>
      <xdr:rowOff>209224</xdr:rowOff>
    </xdr:to>
    <xdr:sp macro="" textlink="">
      <xdr:nvSpPr>
        <xdr:cNvPr id="17" name="Arrow: Up-Down 16">
          <a:extLst>
            <a:ext uri="{FF2B5EF4-FFF2-40B4-BE49-F238E27FC236}">
              <a16:creationId xmlns:a16="http://schemas.microsoft.com/office/drawing/2014/main" id="{71D270C9-D52D-4BC8-ACB9-064B847A7787}"/>
            </a:ext>
          </a:extLst>
        </xdr:cNvPr>
        <xdr:cNvSpPr/>
      </xdr:nvSpPr>
      <xdr:spPr>
        <a:xfrm>
          <a:off x="2728231" y="11428640"/>
          <a:ext cx="136073" cy="448709"/>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340179</xdr:colOff>
      <xdr:row>26</xdr:row>
      <xdr:rowOff>163286</xdr:rowOff>
    </xdr:from>
    <xdr:to>
      <xdr:col>5</xdr:col>
      <xdr:colOff>1086304</xdr:colOff>
      <xdr:row>29</xdr:row>
      <xdr:rowOff>272143</xdr:rowOff>
    </xdr:to>
    <xdr:sp macro="" textlink="">
      <xdr:nvSpPr>
        <xdr:cNvPr id="18" name="TextBox 17">
          <a:extLst>
            <a:ext uri="{FF2B5EF4-FFF2-40B4-BE49-F238E27FC236}">
              <a16:creationId xmlns:a16="http://schemas.microsoft.com/office/drawing/2014/main" id="{AD48C5C6-A68F-418E-AE1B-4657A12B185F}"/>
            </a:ext>
          </a:extLst>
        </xdr:cNvPr>
        <xdr:cNvSpPr txBox="1"/>
      </xdr:nvSpPr>
      <xdr:spPr>
        <a:xfrm>
          <a:off x="340179" y="6535511"/>
          <a:ext cx="6642100" cy="15852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Is</a:t>
          </a:r>
          <a:r>
            <a:rPr lang="en-US" sz="2000" baseline="0">
              <a:effectLst/>
              <a:latin typeface="+mn-lt"/>
              <a:ea typeface="Calibri"/>
              <a:cs typeface="Times New Roman"/>
            </a:rPr>
            <a:t> it reasonable to conclude there is no preference among the four entries?</a:t>
          </a:r>
        </a:p>
        <a:p>
          <a:pPr marL="0" marR="0">
            <a:lnSpc>
              <a:spcPct val="115000"/>
            </a:lnSpc>
            <a:spcBef>
              <a:spcPts val="0"/>
            </a:spcBef>
            <a:spcAft>
              <a:spcPts val="1000"/>
            </a:spcAft>
          </a:pPr>
          <a:r>
            <a:rPr lang="en-US" sz="2000" b="1" baseline="0">
              <a:solidFill>
                <a:srgbClr val="C00000"/>
              </a:solidFill>
              <a:effectLst/>
              <a:latin typeface="+mn-lt"/>
              <a:ea typeface="Calibri"/>
              <a:cs typeface="Times New Roman"/>
            </a:rPr>
            <a:t>This is a lower tail test.</a:t>
          </a:r>
          <a:endParaRPr lang="en-US" sz="2000" b="1">
            <a:solidFill>
              <a:srgbClr val="C00000"/>
            </a:solidFill>
            <a:effectLst/>
            <a:latin typeface="+mn-lt"/>
            <a:ea typeface="Calibri"/>
            <a:cs typeface="Times New Roman"/>
          </a:endParaRPr>
        </a:p>
      </xdr:txBody>
    </xdr:sp>
    <xdr:clientData/>
  </xdr:twoCellAnchor>
  <xdr:twoCellAnchor>
    <xdr:from>
      <xdr:col>3</xdr:col>
      <xdr:colOff>462643</xdr:colOff>
      <xdr:row>32</xdr:row>
      <xdr:rowOff>0</xdr:rowOff>
    </xdr:from>
    <xdr:to>
      <xdr:col>4</xdr:col>
      <xdr:colOff>952500</xdr:colOff>
      <xdr:row>34</xdr:row>
      <xdr:rowOff>81969</xdr:rowOff>
    </xdr:to>
    <xdr:sp macro="" textlink="">
      <xdr:nvSpPr>
        <xdr:cNvPr id="19" name="Speech Bubble: Rectangle with Corners Rounded 18">
          <a:extLst>
            <a:ext uri="{FF2B5EF4-FFF2-40B4-BE49-F238E27FC236}">
              <a16:creationId xmlns:a16="http://schemas.microsoft.com/office/drawing/2014/main" id="{C37128F1-0FED-4DEE-8EA6-9C26B2E36BF7}"/>
            </a:ext>
          </a:extLst>
        </xdr:cNvPr>
        <xdr:cNvSpPr/>
      </xdr:nvSpPr>
      <xdr:spPr>
        <a:xfrm>
          <a:off x="3967843" y="9048750"/>
          <a:ext cx="1766207" cy="891594"/>
        </a:xfrm>
        <a:prstGeom prst="wedgeRoundRectCallout">
          <a:avLst>
            <a:gd name="adj1" fmla="val -99702"/>
            <a:gd name="adj2" fmla="val 213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Do not reject Ho</a:t>
          </a:r>
        </a:p>
      </xdr:txBody>
    </xdr:sp>
    <xdr:clientData/>
  </xdr:twoCellAnchor>
  <xdr:twoCellAnchor>
    <xdr:from>
      <xdr:col>3</xdr:col>
      <xdr:colOff>816428</xdr:colOff>
      <xdr:row>39</xdr:row>
      <xdr:rowOff>27214</xdr:rowOff>
    </xdr:from>
    <xdr:to>
      <xdr:col>3</xdr:col>
      <xdr:colOff>952501</xdr:colOff>
      <xdr:row>40</xdr:row>
      <xdr:rowOff>290866</xdr:rowOff>
    </xdr:to>
    <xdr:sp macro="" textlink="">
      <xdr:nvSpPr>
        <xdr:cNvPr id="20" name="Arrow: Up-Down 19">
          <a:extLst>
            <a:ext uri="{FF2B5EF4-FFF2-40B4-BE49-F238E27FC236}">
              <a16:creationId xmlns:a16="http://schemas.microsoft.com/office/drawing/2014/main" id="{9A532FA3-1159-4574-8D8D-39528FB51159}"/>
            </a:ext>
          </a:extLst>
        </xdr:cNvPr>
        <xdr:cNvSpPr/>
      </xdr:nvSpPr>
      <xdr:spPr>
        <a:xfrm>
          <a:off x="4321628" y="11504839"/>
          <a:ext cx="136073" cy="454152"/>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1254125</xdr:colOff>
      <xdr:row>1</xdr:row>
      <xdr:rowOff>158750</xdr:rowOff>
    </xdr:from>
    <xdr:to>
      <xdr:col>9</xdr:col>
      <xdr:colOff>968375</xdr:colOff>
      <xdr:row>6</xdr:row>
      <xdr:rowOff>177800</xdr:rowOff>
    </xdr:to>
    <xdr:sp macro="" textlink="">
      <xdr:nvSpPr>
        <xdr:cNvPr id="21" name="Rounded Rectangle 11">
          <a:hlinkClick xmlns:r="http://schemas.openxmlformats.org/officeDocument/2006/relationships" r:id="rId4"/>
          <a:extLst>
            <a:ext uri="{FF2B5EF4-FFF2-40B4-BE49-F238E27FC236}">
              <a16:creationId xmlns:a16="http://schemas.microsoft.com/office/drawing/2014/main" id="{88EBE827-7696-4808-A52B-7ED6D2AD0811}"/>
            </a:ext>
          </a:extLst>
        </xdr:cNvPr>
        <xdr:cNvSpPr/>
      </xdr:nvSpPr>
      <xdr:spPr>
        <a:xfrm>
          <a:off x="8477250" y="349250"/>
          <a:ext cx="4016375"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1918609</xdr:colOff>
      <xdr:row>2</xdr:row>
      <xdr:rowOff>54431</xdr:rowOff>
    </xdr:from>
    <xdr:to>
      <xdr:col>4</xdr:col>
      <xdr:colOff>2136323</xdr:colOff>
      <xdr:row>6</xdr:row>
      <xdr:rowOff>68037</xdr:rowOff>
    </xdr:to>
    <xdr:sp macro="" textlink="">
      <xdr:nvSpPr>
        <xdr:cNvPr id="2" name="Rounded Rectangle 1">
          <a:extLst>
            <a:ext uri="{FF2B5EF4-FFF2-40B4-BE49-F238E27FC236}">
              <a16:creationId xmlns:a16="http://schemas.microsoft.com/office/drawing/2014/main" id="{F7A0B472-DF21-479F-B331-F6C349D68281}"/>
            </a:ext>
          </a:extLst>
        </xdr:cNvPr>
        <xdr:cNvSpPr/>
      </xdr:nvSpPr>
      <xdr:spPr>
        <a:xfrm>
          <a:off x="3143252" y="435431"/>
          <a:ext cx="5674178" cy="77560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5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419103</xdr:colOff>
      <xdr:row>0</xdr:row>
      <xdr:rowOff>168725</xdr:rowOff>
    </xdr:from>
    <xdr:to>
      <xdr:col>2</xdr:col>
      <xdr:colOff>495300</xdr:colOff>
      <xdr:row>6</xdr:row>
      <xdr:rowOff>127904</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F7593625-637E-401A-BCAD-2599C1E6A0A7}"/>
            </a:ext>
          </a:extLst>
        </xdr:cNvPr>
        <xdr:cNvSpPr/>
      </xdr:nvSpPr>
      <xdr:spPr>
        <a:xfrm>
          <a:off x="419103" y="168725"/>
          <a:ext cx="1300840"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0</xdr:colOff>
      <xdr:row>23</xdr:row>
      <xdr:rowOff>137886</xdr:rowOff>
    </xdr:from>
    <xdr:to>
      <xdr:col>6</xdr:col>
      <xdr:colOff>222704</xdr:colOff>
      <xdr:row>23</xdr:row>
      <xdr:rowOff>148771</xdr:rowOff>
    </xdr:to>
    <xdr:cxnSp macro="">
      <xdr:nvCxnSpPr>
        <xdr:cNvPr id="4" name="Straight Connector 3">
          <a:extLst>
            <a:ext uri="{FF2B5EF4-FFF2-40B4-BE49-F238E27FC236}">
              <a16:creationId xmlns:a16="http://schemas.microsoft.com/office/drawing/2014/main" id="{C9E01892-3255-431D-9CEA-EBCB86DF50DC}"/>
            </a:ext>
          </a:extLst>
        </xdr:cNvPr>
        <xdr:cNvCxnSpPr/>
      </xdr:nvCxnSpPr>
      <xdr:spPr>
        <a:xfrm>
          <a:off x="238125" y="4519386"/>
          <a:ext cx="14272079" cy="108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272144</xdr:colOff>
      <xdr:row>9</xdr:row>
      <xdr:rowOff>179161</xdr:rowOff>
    </xdr:from>
    <xdr:to>
      <xdr:col>3</xdr:col>
      <xdr:colOff>775608</xdr:colOff>
      <xdr:row>20</xdr:row>
      <xdr:rowOff>162834</xdr:rowOff>
    </xdr:to>
    <xdr:sp macro="" textlink="">
      <xdr:nvSpPr>
        <xdr:cNvPr id="7" name="TextBox 6">
          <a:extLst>
            <a:ext uri="{FF2B5EF4-FFF2-40B4-BE49-F238E27FC236}">
              <a16:creationId xmlns:a16="http://schemas.microsoft.com/office/drawing/2014/main" id="{BE2ADE5E-448E-4E05-8AE8-CFCB27469073}"/>
            </a:ext>
          </a:extLst>
        </xdr:cNvPr>
        <xdr:cNvSpPr txBox="1"/>
      </xdr:nvSpPr>
      <xdr:spPr>
        <a:xfrm>
          <a:off x="272144" y="1893661"/>
          <a:ext cx="4640035" cy="20791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671</a:t>
          </a:r>
        </a:p>
        <a:p>
          <a:r>
            <a:rPr lang="en-US" sz="2000" baseline="0"/>
            <a:t>What is the value of Maximin solution?</a:t>
          </a:r>
        </a:p>
      </xdr:txBody>
    </xdr:sp>
    <xdr:clientData/>
  </xdr:twoCellAnchor>
  <xdr:twoCellAnchor>
    <xdr:from>
      <xdr:col>5</xdr:col>
      <xdr:colOff>1412875</xdr:colOff>
      <xdr:row>2</xdr:row>
      <xdr:rowOff>34018</xdr:rowOff>
    </xdr:from>
    <xdr:to>
      <xdr:col>7</xdr:col>
      <xdr:colOff>688522</xdr:colOff>
      <xdr:row>6</xdr:row>
      <xdr:rowOff>12245</xdr:rowOff>
    </xdr:to>
    <xdr:sp macro="" textlink="">
      <xdr:nvSpPr>
        <xdr:cNvPr id="9" name="Rounded Rectangle 11">
          <a:hlinkClick xmlns:r="http://schemas.openxmlformats.org/officeDocument/2006/relationships" r:id="rId2"/>
          <a:extLst>
            <a:ext uri="{FF2B5EF4-FFF2-40B4-BE49-F238E27FC236}">
              <a16:creationId xmlns:a16="http://schemas.microsoft.com/office/drawing/2014/main" id="{08AF78FF-D1E8-4B29-AB6E-801FA700278D}"/>
            </a:ext>
          </a:extLst>
        </xdr:cNvPr>
        <xdr:cNvSpPr/>
      </xdr:nvSpPr>
      <xdr:spPr>
        <a:xfrm>
          <a:off x="11033125" y="415018"/>
          <a:ext cx="3004004"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1156608</xdr:colOff>
      <xdr:row>1</xdr:row>
      <xdr:rowOff>163287</xdr:rowOff>
    </xdr:from>
    <xdr:to>
      <xdr:col>8</xdr:col>
      <xdr:colOff>1534886</xdr:colOff>
      <xdr:row>8</xdr:row>
      <xdr:rowOff>165100</xdr:rowOff>
    </xdr:to>
    <xdr:sp macro="" textlink="">
      <xdr:nvSpPr>
        <xdr:cNvPr id="2" name="Rounded Rectangle 1">
          <a:extLst>
            <a:ext uri="{FF2B5EF4-FFF2-40B4-BE49-F238E27FC236}">
              <a16:creationId xmlns:a16="http://schemas.microsoft.com/office/drawing/2014/main" id="{771663BA-C465-4DFE-994E-993528F64F22}"/>
            </a:ext>
          </a:extLst>
        </xdr:cNvPr>
        <xdr:cNvSpPr/>
      </xdr:nvSpPr>
      <xdr:spPr>
        <a:xfrm>
          <a:off x="7109733" y="353787"/>
          <a:ext cx="5855153" cy="13353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5 Solved</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xdr:col>
      <xdr:colOff>568782</xdr:colOff>
      <xdr:row>1</xdr:row>
      <xdr:rowOff>46263</xdr:rowOff>
    </xdr:from>
    <xdr:to>
      <xdr:col>5</xdr:col>
      <xdr:colOff>32658</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3A71F012-E768-4C5B-959F-9E8A779FE25B}"/>
            </a:ext>
          </a:extLst>
        </xdr:cNvPr>
        <xdr:cNvSpPr/>
      </xdr:nvSpPr>
      <xdr:spPr>
        <a:xfrm>
          <a:off x="1787982" y="236763"/>
          <a:ext cx="1292676"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xdr:col>
      <xdr:colOff>0</xdr:colOff>
      <xdr:row>20</xdr:row>
      <xdr:rowOff>10886</xdr:rowOff>
    </xdr:from>
    <xdr:to>
      <xdr:col>9</xdr:col>
      <xdr:colOff>587829</xdr:colOff>
      <xdr:row>20</xdr:row>
      <xdr:rowOff>21771</xdr:rowOff>
    </xdr:to>
    <xdr:cxnSp macro="">
      <xdr:nvCxnSpPr>
        <xdr:cNvPr id="5" name="Straight Connector 4">
          <a:extLst>
            <a:ext uri="{FF2B5EF4-FFF2-40B4-BE49-F238E27FC236}">
              <a16:creationId xmlns:a16="http://schemas.microsoft.com/office/drawing/2014/main" id="{AABF5C6E-769C-450D-BA11-63C8B245DA8C}"/>
            </a:ext>
          </a:extLst>
        </xdr:cNvPr>
        <xdr:cNvCxnSpPr/>
      </xdr:nvCxnSpPr>
      <xdr:spPr>
        <a:xfrm>
          <a:off x="609600" y="3820886"/>
          <a:ext cx="14294304" cy="108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0</xdr:colOff>
      <xdr:row>22</xdr:row>
      <xdr:rowOff>158750</xdr:rowOff>
    </xdr:from>
    <xdr:to>
      <xdr:col>9</xdr:col>
      <xdr:colOff>0</xdr:colOff>
      <xdr:row>25</xdr:row>
      <xdr:rowOff>69850</xdr:rowOff>
    </xdr:to>
    <xdr:sp macro="" textlink="">
      <xdr:nvSpPr>
        <xdr:cNvPr id="6" name="Right Brace 5">
          <a:extLst>
            <a:ext uri="{FF2B5EF4-FFF2-40B4-BE49-F238E27FC236}">
              <a16:creationId xmlns:a16="http://schemas.microsoft.com/office/drawing/2014/main" id="{A8986AA5-7E1A-4D9A-B250-03F246F6A2A3}"/>
            </a:ext>
          </a:extLst>
        </xdr:cNvPr>
        <xdr:cNvSpPr/>
      </xdr:nvSpPr>
      <xdr:spPr>
        <a:xfrm rot="16200000">
          <a:off x="12631738" y="3148012"/>
          <a:ext cx="482600" cy="2886075"/>
        </a:xfrm>
        <a:prstGeom prst="rightBrace">
          <a:avLst/>
        </a:prstGeom>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0</xdr:colOff>
      <xdr:row>20</xdr:row>
      <xdr:rowOff>142875</xdr:rowOff>
    </xdr:from>
    <xdr:to>
      <xdr:col>9</xdr:col>
      <xdr:colOff>0</xdr:colOff>
      <xdr:row>22</xdr:row>
      <xdr:rowOff>168275</xdr:rowOff>
    </xdr:to>
    <xdr:sp macro="" textlink="">
      <xdr:nvSpPr>
        <xdr:cNvPr id="7" name="TextBox 6">
          <a:extLst>
            <a:ext uri="{FF2B5EF4-FFF2-40B4-BE49-F238E27FC236}">
              <a16:creationId xmlns:a16="http://schemas.microsoft.com/office/drawing/2014/main" id="{A2E1D7A0-B2E6-449A-A714-065CD8F63F11}"/>
            </a:ext>
          </a:extLst>
        </xdr:cNvPr>
        <xdr:cNvSpPr txBox="1"/>
      </xdr:nvSpPr>
      <xdr:spPr>
        <a:xfrm>
          <a:off x="11430000" y="3952875"/>
          <a:ext cx="2886075"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Need to </a:t>
          </a:r>
          <a:r>
            <a:rPr lang="en-US" sz="2000" baseline="0">
              <a:latin typeface="Lucida Bright" panose="02040602050505020304" pitchFamily="18" charset="0"/>
            </a:rPr>
            <a:t> complete this part</a:t>
          </a:r>
          <a:endParaRPr lang="en-US" sz="2000">
            <a:latin typeface="Lucida Bright" panose="02040602050505020304" pitchFamily="18" charset="0"/>
          </a:endParaRPr>
        </a:p>
      </xdr:txBody>
    </xdr:sp>
    <xdr:clientData/>
  </xdr:twoCellAnchor>
  <xdr:twoCellAnchor>
    <xdr:from>
      <xdr:col>1</xdr:col>
      <xdr:colOff>254000</xdr:colOff>
      <xdr:row>7</xdr:row>
      <xdr:rowOff>158750</xdr:rowOff>
    </xdr:from>
    <xdr:to>
      <xdr:col>6</xdr:col>
      <xdr:colOff>547915</xdr:colOff>
      <xdr:row>18</xdr:row>
      <xdr:rowOff>142423</xdr:rowOff>
    </xdr:to>
    <xdr:sp macro="" textlink="">
      <xdr:nvSpPr>
        <xdr:cNvPr id="8" name="TextBox 7">
          <a:extLst>
            <a:ext uri="{FF2B5EF4-FFF2-40B4-BE49-F238E27FC236}">
              <a16:creationId xmlns:a16="http://schemas.microsoft.com/office/drawing/2014/main" id="{9429442D-7698-4294-B850-0BAF9B3E5AC9}"/>
            </a:ext>
          </a:extLst>
        </xdr:cNvPr>
        <xdr:cNvSpPr txBox="1"/>
      </xdr:nvSpPr>
      <xdr:spPr>
        <a:xfrm>
          <a:off x="857250" y="1492250"/>
          <a:ext cx="5612040" cy="20791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671</a:t>
          </a:r>
        </a:p>
        <a:p>
          <a:r>
            <a:rPr lang="en-US" sz="2000" baseline="0"/>
            <a:t>What is the value of Maximin solution?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1156608</xdr:colOff>
      <xdr:row>1</xdr:row>
      <xdr:rowOff>163287</xdr:rowOff>
    </xdr:from>
    <xdr:to>
      <xdr:col>8</xdr:col>
      <xdr:colOff>1762125</xdr:colOff>
      <xdr:row>8</xdr:row>
      <xdr:rowOff>165100</xdr:rowOff>
    </xdr:to>
    <xdr:sp macro="" textlink="">
      <xdr:nvSpPr>
        <xdr:cNvPr id="2" name="Rounded Rectangle 1">
          <a:extLst>
            <a:ext uri="{FF2B5EF4-FFF2-40B4-BE49-F238E27FC236}">
              <a16:creationId xmlns:a16="http://schemas.microsoft.com/office/drawing/2014/main" id="{8674F5FD-856D-4FDB-869B-7DF6E8467DE0}"/>
            </a:ext>
          </a:extLst>
        </xdr:cNvPr>
        <xdr:cNvSpPr/>
      </xdr:nvSpPr>
      <xdr:spPr>
        <a:xfrm>
          <a:off x="7077983" y="353787"/>
          <a:ext cx="6082392" cy="13353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6 OK Solved</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1</xdr:col>
      <xdr:colOff>156028</xdr:colOff>
      <xdr:row>7</xdr:row>
      <xdr:rowOff>156026</xdr:rowOff>
    </xdr:from>
    <xdr:to>
      <xdr:col>6</xdr:col>
      <xdr:colOff>449943</xdr:colOff>
      <xdr:row>18</xdr:row>
      <xdr:rowOff>139699</xdr:rowOff>
    </xdr:to>
    <xdr:sp macro="" textlink="">
      <xdr:nvSpPr>
        <xdr:cNvPr id="3" name="TextBox 2">
          <a:extLst>
            <a:ext uri="{FF2B5EF4-FFF2-40B4-BE49-F238E27FC236}">
              <a16:creationId xmlns:a16="http://schemas.microsoft.com/office/drawing/2014/main" id="{2AA4C167-787E-4266-B6FD-F4E50A32D4CC}"/>
            </a:ext>
          </a:extLst>
        </xdr:cNvPr>
        <xdr:cNvSpPr txBox="1"/>
      </xdr:nvSpPr>
      <xdr:spPr>
        <a:xfrm>
          <a:off x="765628" y="1489526"/>
          <a:ext cx="5637440" cy="20791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671</a:t>
          </a:r>
        </a:p>
        <a:p>
          <a:r>
            <a:rPr lang="en-US" sz="2000" baseline="0">
              <a:latin typeface="Lucida Bright" panose="02040602050505020304" pitchFamily="18" charset="0"/>
            </a:rPr>
            <a:t>What is  the value of LaPlace solution ? </a:t>
          </a:r>
        </a:p>
        <a:p>
          <a:endParaRPr lang="en-US" sz="2000" baseline="0"/>
        </a:p>
      </xdr:txBody>
    </xdr:sp>
    <xdr:clientData/>
  </xdr:twoCellAnchor>
  <xdr:twoCellAnchor>
    <xdr:from>
      <xdr:col>2</xdr:col>
      <xdr:colOff>568782</xdr:colOff>
      <xdr:row>1</xdr:row>
      <xdr:rowOff>46263</xdr:rowOff>
    </xdr:from>
    <xdr:to>
      <xdr:col>5</xdr:col>
      <xdr:colOff>32658</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505EB22A-089B-4E8E-BB5E-9BC977C1F6B1}"/>
            </a:ext>
          </a:extLst>
        </xdr:cNvPr>
        <xdr:cNvSpPr/>
      </xdr:nvSpPr>
      <xdr:spPr>
        <a:xfrm>
          <a:off x="1787982" y="236763"/>
          <a:ext cx="1292676"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8</xdr:col>
      <xdr:colOff>0</xdr:colOff>
      <xdr:row>13</xdr:row>
      <xdr:rowOff>81189</xdr:rowOff>
    </xdr:from>
    <xdr:to>
      <xdr:col>8</xdr:col>
      <xdr:colOff>0</xdr:colOff>
      <xdr:row>17</xdr:row>
      <xdr:rowOff>59417</xdr:rowOff>
    </xdr:to>
    <xdr:sp macro="" textlink="">
      <xdr:nvSpPr>
        <xdr:cNvPr id="5" name="Rounded Rectangle 4">
          <a:extLst>
            <a:ext uri="{FF2B5EF4-FFF2-40B4-BE49-F238E27FC236}">
              <a16:creationId xmlns:a16="http://schemas.microsoft.com/office/drawing/2014/main" id="{D1A0EACC-FBA1-407A-92DF-804D683CC896}"/>
            </a:ext>
          </a:extLst>
        </xdr:cNvPr>
        <xdr:cNvSpPr/>
      </xdr:nvSpPr>
      <xdr:spPr>
        <a:xfrm>
          <a:off x="11430000" y="2557689"/>
          <a:ext cx="0"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xdr:col>
      <xdr:colOff>0</xdr:colOff>
      <xdr:row>20</xdr:row>
      <xdr:rowOff>10886</xdr:rowOff>
    </xdr:from>
    <xdr:to>
      <xdr:col>9</xdr:col>
      <xdr:colOff>587829</xdr:colOff>
      <xdr:row>20</xdr:row>
      <xdr:rowOff>21771</xdr:rowOff>
    </xdr:to>
    <xdr:cxnSp macro="">
      <xdr:nvCxnSpPr>
        <xdr:cNvPr id="6" name="Straight Connector 5">
          <a:extLst>
            <a:ext uri="{FF2B5EF4-FFF2-40B4-BE49-F238E27FC236}">
              <a16:creationId xmlns:a16="http://schemas.microsoft.com/office/drawing/2014/main" id="{087B8439-D9FE-41B9-982E-1EFD55B8F0AC}"/>
            </a:ext>
          </a:extLst>
        </xdr:cNvPr>
        <xdr:cNvCxnSpPr/>
      </xdr:nvCxnSpPr>
      <xdr:spPr>
        <a:xfrm>
          <a:off x="609600" y="3820886"/>
          <a:ext cx="14475279" cy="108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1728108</xdr:colOff>
      <xdr:row>1</xdr:row>
      <xdr:rowOff>179163</xdr:rowOff>
    </xdr:from>
    <xdr:to>
      <xdr:col>8</xdr:col>
      <xdr:colOff>2095500</xdr:colOff>
      <xdr:row>7</xdr:row>
      <xdr:rowOff>127001</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7649483" y="369663"/>
          <a:ext cx="5844267" cy="1090838"/>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6 OK</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2</xdr:col>
      <xdr:colOff>568782</xdr:colOff>
      <xdr:row>1</xdr:row>
      <xdr:rowOff>46263</xdr:rowOff>
    </xdr:from>
    <xdr:to>
      <xdr:col>5</xdr:col>
      <xdr:colOff>32658</xdr:colOff>
      <xdr:row>7</xdr:row>
      <xdr:rowOff>5442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1787982" y="236763"/>
          <a:ext cx="1292676"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8</xdr:col>
      <xdr:colOff>0</xdr:colOff>
      <xdr:row>13</xdr:row>
      <xdr:rowOff>81189</xdr:rowOff>
    </xdr:from>
    <xdr:to>
      <xdr:col>8</xdr:col>
      <xdr:colOff>0</xdr:colOff>
      <xdr:row>17</xdr:row>
      <xdr:rowOff>59417</xdr:rowOff>
    </xdr:to>
    <xdr:sp macro="" textlink="">
      <xdr:nvSpPr>
        <xdr:cNvPr id="5" name="Rounded Rectangle 4">
          <a:extLst>
            <a:ext uri="{FF2B5EF4-FFF2-40B4-BE49-F238E27FC236}">
              <a16:creationId xmlns:a16="http://schemas.microsoft.com/office/drawing/2014/main" id="{00000000-0008-0000-0600-000005000000}"/>
            </a:ext>
          </a:extLst>
        </xdr:cNvPr>
        <xdr:cNvSpPr/>
      </xdr:nvSpPr>
      <xdr:spPr>
        <a:xfrm>
          <a:off x="12870092" y="2557689"/>
          <a:ext cx="3442605" cy="7402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xdr:col>
      <xdr:colOff>0</xdr:colOff>
      <xdr:row>20</xdr:row>
      <xdr:rowOff>10886</xdr:rowOff>
    </xdr:from>
    <xdr:to>
      <xdr:col>9</xdr:col>
      <xdr:colOff>587829</xdr:colOff>
      <xdr:row>20</xdr:row>
      <xdr:rowOff>21771</xdr:rowOff>
    </xdr:to>
    <xdr:cxnSp macro="">
      <xdr:nvCxnSpPr>
        <xdr:cNvPr id="6" name="Straight Connector 5">
          <a:extLst>
            <a:ext uri="{FF2B5EF4-FFF2-40B4-BE49-F238E27FC236}">
              <a16:creationId xmlns:a16="http://schemas.microsoft.com/office/drawing/2014/main" id="{00000000-0008-0000-0600-000006000000}"/>
            </a:ext>
          </a:extLst>
        </xdr:cNvPr>
        <xdr:cNvCxnSpPr/>
      </xdr:nvCxnSpPr>
      <xdr:spPr>
        <a:xfrm>
          <a:off x="609600" y="3820886"/>
          <a:ext cx="17770929" cy="10885"/>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0</xdr:colOff>
      <xdr:row>7</xdr:row>
      <xdr:rowOff>0</xdr:rowOff>
    </xdr:from>
    <xdr:to>
      <xdr:col>10</xdr:col>
      <xdr:colOff>2171700</xdr:colOff>
      <xdr:row>10</xdr:row>
      <xdr:rowOff>168727</xdr:rowOff>
    </xdr:to>
    <xdr:sp macro="" textlink="">
      <xdr:nvSpPr>
        <xdr:cNvPr id="13" name="Rounded Rectangle 11">
          <a:hlinkClick xmlns:r="http://schemas.openxmlformats.org/officeDocument/2006/relationships" r:id="rId2"/>
          <a:extLst>
            <a:ext uri="{FF2B5EF4-FFF2-40B4-BE49-F238E27FC236}">
              <a16:creationId xmlns:a16="http://schemas.microsoft.com/office/drawing/2014/main" id="{4B4E7A72-7F15-4353-89F9-BDBEDFC642D7}"/>
            </a:ext>
          </a:extLst>
        </xdr:cNvPr>
        <xdr:cNvSpPr/>
      </xdr:nvSpPr>
      <xdr:spPr>
        <a:xfrm>
          <a:off x="14462125" y="1333500"/>
          <a:ext cx="3013075"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twoCellAnchor>
    <xdr:from>
      <xdr:col>1</xdr:col>
      <xdr:colOff>190500</xdr:colOff>
      <xdr:row>7</xdr:row>
      <xdr:rowOff>111125</xdr:rowOff>
    </xdr:from>
    <xdr:to>
      <xdr:col>6</xdr:col>
      <xdr:colOff>484415</xdr:colOff>
      <xdr:row>18</xdr:row>
      <xdr:rowOff>94798</xdr:rowOff>
    </xdr:to>
    <xdr:sp macro="" textlink="">
      <xdr:nvSpPr>
        <xdr:cNvPr id="8" name="TextBox 7">
          <a:extLst>
            <a:ext uri="{FF2B5EF4-FFF2-40B4-BE49-F238E27FC236}">
              <a16:creationId xmlns:a16="http://schemas.microsoft.com/office/drawing/2014/main" id="{3CC6D77F-5DFC-426B-8535-39FB5D74B64C}"/>
            </a:ext>
          </a:extLst>
        </xdr:cNvPr>
        <xdr:cNvSpPr txBox="1"/>
      </xdr:nvSpPr>
      <xdr:spPr>
        <a:xfrm>
          <a:off x="793750" y="1444625"/>
          <a:ext cx="5612040" cy="20791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671</a:t>
          </a:r>
        </a:p>
        <a:p>
          <a:r>
            <a:rPr lang="en-US" sz="2000" baseline="0">
              <a:latin typeface="Lucida Bright" panose="02040602050505020304" pitchFamily="18" charset="0"/>
            </a:rPr>
            <a:t>What is  the value of LaPlace solution ? </a:t>
          </a:r>
        </a:p>
        <a:p>
          <a:endParaRPr lang="en-US" sz="2000" baseline="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2</xdr:row>
      <xdr:rowOff>141514</xdr:rowOff>
    </xdr:from>
    <xdr:to>
      <xdr:col>15</xdr:col>
      <xdr:colOff>195942</xdr:colOff>
      <xdr:row>7</xdr:row>
      <xdr:rowOff>32657</xdr:rowOff>
    </xdr:to>
    <xdr:sp macro="" textlink="">
      <xdr:nvSpPr>
        <xdr:cNvPr id="2" name="Rounded Rectangle 1">
          <a:extLst>
            <a:ext uri="{FF2B5EF4-FFF2-40B4-BE49-F238E27FC236}">
              <a16:creationId xmlns:a16="http://schemas.microsoft.com/office/drawing/2014/main" id="{1C45A104-456B-44C5-85DD-9E5853614752}"/>
            </a:ext>
          </a:extLst>
        </xdr:cNvPr>
        <xdr:cNvSpPr/>
      </xdr:nvSpPr>
      <xdr:spPr>
        <a:xfrm>
          <a:off x="7686675" y="522514"/>
          <a:ext cx="6691992"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7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110671</xdr:colOff>
      <xdr:row>11</xdr:row>
      <xdr:rowOff>675367</xdr:rowOff>
    </xdr:from>
    <xdr:to>
      <xdr:col>11</xdr:col>
      <xdr:colOff>252185</xdr:colOff>
      <xdr:row>15</xdr:row>
      <xdr:rowOff>317501</xdr:rowOff>
    </xdr:to>
    <xdr:sp macro="" textlink="">
      <xdr:nvSpPr>
        <xdr:cNvPr id="3" name="TextBox 2">
          <a:extLst>
            <a:ext uri="{FF2B5EF4-FFF2-40B4-BE49-F238E27FC236}">
              <a16:creationId xmlns:a16="http://schemas.microsoft.com/office/drawing/2014/main" id="{1318CD95-26A8-41C5-B0D8-5233788B6EC7}"/>
            </a:ext>
          </a:extLst>
        </xdr:cNvPr>
        <xdr:cNvSpPr txBox="1"/>
      </xdr:nvSpPr>
      <xdr:spPr>
        <a:xfrm>
          <a:off x="110671" y="4104367"/>
          <a:ext cx="6856639" cy="15947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latin typeface="Lucida Bright" panose="02040602050505020304" pitchFamily="18" charset="0"/>
          </a:endParaRPr>
        </a:p>
        <a:p>
          <a:r>
            <a:rPr lang="en-US" sz="2000" baseline="0">
              <a:latin typeface="Lucida Bright" panose="02040602050505020304" pitchFamily="18" charset="0"/>
            </a:rPr>
            <a:t>Lets assume that </a:t>
          </a:r>
          <a:r>
            <a:rPr lang="el-GR" sz="2000" baseline="0"/>
            <a:t>α</a:t>
          </a:r>
          <a:r>
            <a:rPr lang="en-US" sz="2000" baseline="0">
              <a:latin typeface="Lucida Bright" panose="02040602050505020304" pitchFamily="18" charset="0"/>
            </a:rPr>
            <a:t> = 0.7. What would be the best decision given the following information?</a:t>
          </a:r>
          <a:endParaRPr lang="en-US" sz="2000">
            <a:latin typeface="Lucida Bright" panose="02040602050505020304" pitchFamily="18" charset="0"/>
          </a:endParaRPr>
        </a:p>
      </xdr:txBody>
    </xdr:sp>
    <xdr:clientData/>
  </xdr:twoCellAnchor>
  <xdr:twoCellAnchor>
    <xdr:from>
      <xdr:col>5</xdr:col>
      <xdr:colOff>187779</xdr:colOff>
      <xdr:row>1</xdr:row>
      <xdr:rowOff>133350</xdr:rowOff>
    </xdr:from>
    <xdr:to>
      <xdr:col>8</xdr:col>
      <xdr:colOff>365125</xdr:colOff>
      <xdr:row>7</xdr:row>
      <xdr:rowOff>92529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CF89226F-425F-454D-B3E8-BF1EE3491CC9}"/>
            </a:ext>
          </a:extLst>
        </xdr:cNvPr>
        <xdr:cNvSpPr/>
      </xdr:nvSpPr>
      <xdr:spPr>
        <a:xfrm>
          <a:off x="3235779" y="323850"/>
          <a:ext cx="2072821"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11</xdr:col>
      <xdr:colOff>573314</xdr:colOff>
      <xdr:row>3</xdr:row>
      <xdr:rowOff>127000</xdr:rowOff>
    </xdr:from>
    <xdr:to>
      <xdr:col>11</xdr:col>
      <xdr:colOff>664754</xdr:colOff>
      <xdr:row>34</xdr:row>
      <xdr:rowOff>143782</xdr:rowOff>
    </xdr:to>
    <xdr:cxnSp macro="">
      <xdr:nvCxnSpPr>
        <xdr:cNvPr id="7" name="Straight Connector 6">
          <a:extLst>
            <a:ext uri="{FF2B5EF4-FFF2-40B4-BE49-F238E27FC236}">
              <a16:creationId xmlns:a16="http://schemas.microsoft.com/office/drawing/2014/main" id="{ABA12959-39AB-4571-BB57-92B9D9BFFF84}"/>
            </a:ext>
          </a:extLst>
        </xdr:cNvPr>
        <xdr:cNvCxnSpPr/>
      </xdr:nvCxnSpPr>
      <xdr:spPr>
        <a:xfrm>
          <a:off x="7345589" y="698500"/>
          <a:ext cx="91440" cy="10256157"/>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1127125</xdr:colOff>
      <xdr:row>3</xdr:row>
      <xdr:rowOff>47625</xdr:rowOff>
    </xdr:from>
    <xdr:to>
      <xdr:col>20</xdr:col>
      <xdr:colOff>61232</xdr:colOff>
      <xdr:row>7</xdr:row>
      <xdr:rowOff>25852</xdr:rowOff>
    </xdr:to>
    <xdr:sp macro="" textlink="">
      <xdr:nvSpPr>
        <xdr:cNvPr id="13" name="Rounded Rectangle 10">
          <a:hlinkClick xmlns:r="http://schemas.openxmlformats.org/officeDocument/2006/relationships" r:id="rId2"/>
          <a:extLst>
            <a:ext uri="{FF2B5EF4-FFF2-40B4-BE49-F238E27FC236}">
              <a16:creationId xmlns:a16="http://schemas.microsoft.com/office/drawing/2014/main" id="{C135AB6C-29D0-4168-9634-DCCA1814FB67}"/>
            </a:ext>
          </a:extLst>
        </xdr:cNvPr>
        <xdr:cNvSpPr/>
      </xdr:nvSpPr>
      <xdr:spPr>
        <a:xfrm>
          <a:off x="15255875" y="619125"/>
          <a:ext cx="2775857"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0</xdr:colOff>
      <xdr:row>2</xdr:row>
      <xdr:rowOff>141514</xdr:rowOff>
    </xdr:from>
    <xdr:to>
      <xdr:col>15</xdr:col>
      <xdr:colOff>195942</xdr:colOff>
      <xdr:row>7</xdr:row>
      <xdr:rowOff>32657</xdr:rowOff>
    </xdr:to>
    <xdr:sp macro="" textlink="">
      <xdr:nvSpPr>
        <xdr:cNvPr id="2" name="Rounded Rectangle 1">
          <a:extLst>
            <a:ext uri="{FF2B5EF4-FFF2-40B4-BE49-F238E27FC236}">
              <a16:creationId xmlns:a16="http://schemas.microsoft.com/office/drawing/2014/main" id="{00000000-0008-0000-0B00-000002000000}"/>
            </a:ext>
          </a:extLst>
        </xdr:cNvPr>
        <xdr:cNvSpPr/>
      </xdr:nvSpPr>
      <xdr:spPr>
        <a:xfrm>
          <a:off x="8233681" y="522514"/>
          <a:ext cx="5802086"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7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174171</xdr:colOff>
      <xdr:row>11</xdr:row>
      <xdr:rowOff>119741</xdr:rowOff>
    </xdr:from>
    <xdr:to>
      <xdr:col>11</xdr:col>
      <xdr:colOff>315685</xdr:colOff>
      <xdr:row>31</xdr:row>
      <xdr:rowOff>47625</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174171" y="2215241"/>
          <a:ext cx="6856639" cy="5452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Russell 60</a:t>
          </a:r>
          <a:r>
            <a:rPr lang="en-US" sz="800" b="0" i="0" u="none" strike="noStrike">
              <a:solidFill>
                <a:schemeClr val="bg1"/>
              </a:solidFill>
              <a:effectLst/>
              <a:latin typeface="+mn-lt"/>
              <a:ea typeface="+mn-ea"/>
              <a:cs typeface="+mn-cs"/>
            </a:rPr>
            <a:t> </a:t>
          </a:r>
          <a:r>
            <a:rPr lang="en-US" sz="800">
              <a:solidFill>
                <a:schemeClr val="bg1"/>
              </a:solidFill>
            </a:rPr>
            <a:t> </a:t>
          </a:r>
        </a:p>
        <a:p>
          <a:r>
            <a:rPr lang="en-US" sz="2000">
              <a:latin typeface="Lucida Bright" panose="02040602050505020304" pitchFamily="18" charset="0"/>
            </a:rPr>
            <a:t>Hurwicz</a:t>
          </a:r>
          <a:r>
            <a:rPr lang="en-US" sz="2000" baseline="0">
              <a:latin typeface="Lucida Bright" panose="02040602050505020304" pitchFamily="18" charset="0"/>
            </a:rPr>
            <a:t> is a compromise between the Maximax and Maximin criteria. The decision maker is neither totally optimistic (as the Maximax criterion assumes) nor totally pessimistic ( as the Maximin criterion assumes). With the Hurwicz Criterion, the decision payoffs are weighted by a coefficient of optimism (</a:t>
          </a:r>
          <a:r>
            <a:rPr lang="el-GR" sz="2000" baseline="0"/>
            <a:t>α</a:t>
          </a:r>
          <a:r>
            <a:rPr lang="en-US" sz="2000" baseline="0">
              <a:latin typeface="Lucida Bright" panose="02040602050505020304" pitchFamily="18" charset="0"/>
            </a:rPr>
            <a:t>), a measure of the decision makers' optimism. The coefficient of optimism defined as </a:t>
          </a:r>
          <a:r>
            <a:rPr lang="el-GR" sz="2000" baseline="0"/>
            <a:t>α</a:t>
          </a:r>
          <a:r>
            <a:rPr lang="en-US" sz="2000" baseline="0">
              <a:latin typeface="Lucida Bright" panose="02040602050505020304" pitchFamily="18" charset="0"/>
            </a:rPr>
            <a:t>, is between 0 and 1.  If </a:t>
          </a:r>
          <a:r>
            <a:rPr lang="el-GR" sz="2000" baseline="0"/>
            <a:t>α</a:t>
          </a:r>
          <a:r>
            <a:rPr lang="en-US" sz="2000" baseline="0">
              <a:latin typeface="Lucida Bright" panose="02040602050505020304" pitchFamily="18" charset="0"/>
            </a:rPr>
            <a:t>=1, the decision maker is completely optimistic; if </a:t>
          </a:r>
          <a:r>
            <a:rPr lang="el-GR" sz="2000" baseline="0"/>
            <a:t>α</a:t>
          </a:r>
          <a:r>
            <a:rPr lang="en-US" sz="2000" baseline="0">
              <a:latin typeface="Lucida Bright" panose="02040602050505020304" pitchFamily="18" charset="0"/>
            </a:rPr>
            <a:t>=0, the decision maker is completely pessimistic. </a:t>
          </a:r>
        </a:p>
        <a:p>
          <a:endParaRPr lang="en-US" sz="2000" baseline="0">
            <a:latin typeface="Lucida Bright" panose="02040602050505020304" pitchFamily="18" charset="0"/>
          </a:endParaRPr>
        </a:p>
        <a:p>
          <a:r>
            <a:rPr lang="en-US" sz="2000" baseline="0">
              <a:latin typeface="Lucida Bright" panose="02040602050505020304" pitchFamily="18" charset="0"/>
            </a:rPr>
            <a:t>Lets assume that </a:t>
          </a:r>
          <a:r>
            <a:rPr lang="el-GR" sz="2000" baseline="0"/>
            <a:t>α</a:t>
          </a:r>
          <a:r>
            <a:rPr lang="en-US" sz="2000" baseline="0">
              <a:latin typeface="Lucida Bright" panose="02040602050505020304" pitchFamily="18" charset="0"/>
            </a:rPr>
            <a:t> = 0.7. What would be the best decision given the following information?</a:t>
          </a:r>
          <a:endParaRPr lang="en-US" sz="2000">
            <a:latin typeface="Lucida Bright" panose="02040602050505020304" pitchFamily="18" charset="0"/>
          </a:endParaRPr>
        </a:p>
      </xdr:txBody>
    </xdr:sp>
    <xdr:clientData/>
  </xdr:twoCellAnchor>
  <xdr:twoCellAnchor>
    <xdr:from>
      <xdr:col>5</xdr:col>
      <xdr:colOff>187779</xdr:colOff>
      <xdr:row>1</xdr:row>
      <xdr:rowOff>133350</xdr:rowOff>
    </xdr:from>
    <xdr:to>
      <xdr:col>8</xdr:col>
      <xdr:colOff>365125</xdr:colOff>
      <xdr:row>7</xdr:row>
      <xdr:rowOff>92529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3204029" y="323850"/>
          <a:ext cx="2066471"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12</xdr:col>
      <xdr:colOff>119742</xdr:colOff>
      <xdr:row>11</xdr:row>
      <xdr:rowOff>174171</xdr:rowOff>
    </xdr:from>
    <xdr:to>
      <xdr:col>13</xdr:col>
      <xdr:colOff>1273628</xdr:colOff>
      <xdr:row>15</xdr:row>
      <xdr:rowOff>152400</xdr:rowOff>
    </xdr:to>
    <xdr:sp macro="" textlink="">
      <xdr:nvSpPr>
        <xdr:cNvPr id="5" name="Rounded Rectangle 4">
          <a:extLst>
            <a:ext uri="{FF2B5EF4-FFF2-40B4-BE49-F238E27FC236}">
              <a16:creationId xmlns:a16="http://schemas.microsoft.com/office/drawing/2014/main" id="{00000000-0008-0000-0B00-000005000000}"/>
            </a:ext>
          </a:extLst>
        </xdr:cNvPr>
        <xdr:cNvSpPr/>
      </xdr:nvSpPr>
      <xdr:spPr>
        <a:xfrm>
          <a:off x="8644617" y="2269671"/>
          <a:ext cx="3487511" cy="740229"/>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Answer</a:t>
          </a:r>
        </a:p>
      </xdr:txBody>
    </xdr:sp>
    <xdr:clientData/>
  </xdr:twoCellAnchor>
  <xdr:twoCellAnchor>
    <xdr:from>
      <xdr:col>16</xdr:col>
      <xdr:colOff>32657</xdr:colOff>
      <xdr:row>18</xdr:row>
      <xdr:rowOff>272141</xdr:rowOff>
    </xdr:from>
    <xdr:to>
      <xdr:col>19</xdr:col>
      <xdr:colOff>163286</xdr:colOff>
      <xdr:row>19</xdr:row>
      <xdr:rowOff>239485</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15234557" y="3910691"/>
          <a:ext cx="2007054" cy="6626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Decision:</a:t>
          </a:r>
          <a:r>
            <a:rPr lang="en-US" sz="1800" baseline="0"/>
            <a:t> </a:t>
          </a:r>
          <a:r>
            <a:rPr lang="en-US" sz="1800" b="1" baseline="0">
              <a:solidFill>
                <a:srgbClr val="FF0000"/>
              </a:solidFill>
            </a:rPr>
            <a:t>Expand</a:t>
          </a:r>
          <a:endParaRPr lang="en-US" sz="1800" b="1">
            <a:solidFill>
              <a:srgbClr val="FF0000"/>
            </a:solidFill>
          </a:endParaRPr>
        </a:p>
      </xdr:txBody>
    </xdr:sp>
    <xdr:clientData/>
  </xdr:twoCellAnchor>
  <xdr:twoCellAnchor>
    <xdr:from>
      <xdr:col>11</xdr:col>
      <xdr:colOff>573314</xdr:colOff>
      <xdr:row>3</xdr:row>
      <xdr:rowOff>127000</xdr:rowOff>
    </xdr:from>
    <xdr:to>
      <xdr:col>11</xdr:col>
      <xdr:colOff>664754</xdr:colOff>
      <xdr:row>41</xdr:row>
      <xdr:rowOff>143782</xdr:rowOff>
    </xdr:to>
    <xdr:cxnSp macro="">
      <xdr:nvCxnSpPr>
        <xdr:cNvPr id="7" name="Straight Connector 6">
          <a:extLst>
            <a:ext uri="{FF2B5EF4-FFF2-40B4-BE49-F238E27FC236}">
              <a16:creationId xmlns:a16="http://schemas.microsoft.com/office/drawing/2014/main" id="{00000000-0008-0000-0B00-000007000000}"/>
            </a:ext>
          </a:extLst>
        </xdr:cNvPr>
        <xdr:cNvCxnSpPr/>
      </xdr:nvCxnSpPr>
      <xdr:spPr>
        <a:xfrm>
          <a:off x="7288439" y="698500"/>
          <a:ext cx="91440" cy="10049782"/>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15</xdr:col>
      <xdr:colOff>65313</xdr:colOff>
      <xdr:row>19</xdr:row>
      <xdr:rowOff>563880</xdr:rowOff>
    </xdr:from>
    <xdr:to>
      <xdr:col>20</xdr:col>
      <xdr:colOff>555624</xdr:colOff>
      <xdr:row>21</xdr:row>
      <xdr:rowOff>31750</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3701938" y="4866005"/>
          <a:ext cx="4332061" cy="38862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$800,000*0.7 + $200,000*0.3 = </a:t>
          </a:r>
          <a:r>
            <a:rPr lang="en-US" sz="1800" b="1">
              <a:solidFill>
                <a:srgbClr val="FF0000"/>
              </a:solidFill>
            </a:rPr>
            <a:t>$620,000</a:t>
          </a:r>
        </a:p>
      </xdr:txBody>
    </xdr:sp>
    <xdr:clientData/>
  </xdr:twoCellAnchor>
  <xdr:twoCellAnchor>
    <xdr:from>
      <xdr:col>15</xdr:col>
      <xdr:colOff>65312</xdr:colOff>
      <xdr:row>21</xdr:row>
      <xdr:rowOff>10884</xdr:rowOff>
    </xdr:from>
    <xdr:to>
      <xdr:col>20</xdr:col>
      <xdr:colOff>548640</xdr:colOff>
      <xdr:row>22</xdr:row>
      <xdr:rowOff>10883</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14497592" y="5162004"/>
          <a:ext cx="4445728" cy="3809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$1,000,000*0.7 + $100,000*0.3=$100,000 $285,000 </a:t>
          </a:r>
          <a:r>
            <a:rPr lang="en-US" sz="1800" b="1"/>
            <a:t>=$285,000 </a:t>
          </a:r>
          <a:r>
            <a:rPr lang="en-US" sz="1800" b="1">
              <a:solidFill>
                <a:schemeClr val="tx2">
                  <a:lumMod val="50000"/>
                </a:schemeClr>
              </a:solidFill>
            </a:rPr>
            <a:t>$285,000</a:t>
          </a:r>
        </a:p>
      </xdr:txBody>
    </xdr:sp>
    <xdr:clientData/>
  </xdr:twoCellAnchor>
  <xdr:twoCellAnchor>
    <xdr:from>
      <xdr:col>15</xdr:col>
      <xdr:colOff>65313</xdr:colOff>
      <xdr:row>22</xdr:row>
      <xdr:rowOff>32658</xdr:rowOff>
    </xdr:from>
    <xdr:to>
      <xdr:col>20</xdr:col>
      <xdr:colOff>548640</xdr:colOff>
      <xdr:row>23</xdr:row>
      <xdr:rowOff>15875</xdr:rowOff>
    </xdr:to>
    <xdr:sp macro="" textlink="">
      <xdr:nvSpPr>
        <xdr:cNvPr id="10" name="TextBox 9">
          <a:extLst>
            <a:ext uri="{FF2B5EF4-FFF2-40B4-BE49-F238E27FC236}">
              <a16:creationId xmlns:a16="http://schemas.microsoft.com/office/drawing/2014/main" id="{00000000-0008-0000-0B00-00000A000000}"/>
            </a:ext>
          </a:extLst>
        </xdr:cNvPr>
        <xdr:cNvSpPr txBox="1"/>
      </xdr:nvSpPr>
      <xdr:spPr>
        <a:xfrm>
          <a:off x="13701938" y="5620658"/>
          <a:ext cx="4325077" cy="380092"/>
        </a:xfrm>
        <a:prstGeom prst="rect">
          <a:avLst/>
        </a:prstGeom>
        <a:solidFill>
          <a:schemeClr val="accent3">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t>$320,000*0.7 + $200,000*0.3 = </a:t>
          </a:r>
          <a:r>
            <a:rPr lang="en-US" sz="1800" b="1">
              <a:solidFill>
                <a:schemeClr val="tx2">
                  <a:lumMod val="50000"/>
                </a:schemeClr>
              </a:solidFill>
            </a:rPr>
            <a:t>$284,000</a:t>
          </a:r>
        </a:p>
      </xdr:txBody>
    </xdr:sp>
    <xdr:clientData/>
  </xdr:twoCellAnchor>
  <xdr:twoCellAnchor>
    <xdr:from>
      <xdr:col>18</xdr:col>
      <xdr:colOff>76200</xdr:colOff>
      <xdr:row>18</xdr:row>
      <xdr:rowOff>511629</xdr:rowOff>
    </xdr:from>
    <xdr:to>
      <xdr:col>18</xdr:col>
      <xdr:colOff>489857</xdr:colOff>
      <xdr:row>20</xdr:row>
      <xdr:rowOff>97971</xdr:rowOff>
    </xdr:to>
    <xdr:cxnSp macro="">
      <xdr:nvCxnSpPr>
        <xdr:cNvPr id="11" name="Straight Arrow Connector 10">
          <a:extLst>
            <a:ext uri="{FF2B5EF4-FFF2-40B4-BE49-F238E27FC236}">
              <a16:creationId xmlns:a16="http://schemas.microsoft.com/office/drawing/2014/main" id="{00000000-0008-0000-0B00-00000B000000}"/>
            </a:ext>
          </a:extLst>
        </xdr:cNvPr>
        <xdr:cNvCxnSpPr/>
      </xdr:nvCxnSpPr>
      <xdr:spPr>
        <a:xfrm>
          <a:off x="16544925" y="4150179"/>
          <a:ext cx="413657" cy="853167"/>
        </a:xfrm>
        <a:prstGeom prst="straightConnector1">
          <a:avLst/>
        </a:prstGeom>
        <a:ln>
          <a:tailEnd type="arrow"/>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492125</xdr:colOff>
      <xdr:row>2</xdr:row>
      <xdr:rowOff>11792</xdr:rowOff>
    </xdr:from>
    <xdr:to>
      <xdr:col>10</xdr:col>
      <xdr:colOff>444500</xdr:colOff>
      <xdr:row>9</xdr:row>
      <xdr:rowOff>174625</xdr:rowOff>
    </xdr:to>
    <xdr:sp macro="" textlink="">
      <xdr:nvSpPr>
        <xdr:cNvPr id="2" name="Rounded Rectangle 1">
          <a:extLst>
            <a:ext uri="{FF2B5EF4-FFF2-40B4-BE49-F238E27FC236}">
              <a16:creationId xmlns:a16="http://schemas.microsoft.com/office/drawing/2014/main" id="{341DD45F-7C33-4F31-AB5D-BD2F9F87A194}"/>
            </a:ext>
          </a:extLst>
        </xdr:cNvPr>
        <xdr:cNvSpPr/>
      </xdr:nvSpPr>
      <xdr:spPr>
        <a:xfrm>
          <a:off x="3121025" y="392792"/>
          <a:ext cx="6305550" cy="14963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0" baseline="0">
              <a:solidFill>
                <a:schemeClr val="accent4">
                  <a:lumMod val="50000"/>
                </a:schemeClr>
              </a:solidFill>
              <a:latin typeface="Lucida Bright" panose="02040602050505020304" pitchFamily="18" charset="0"/>
            </a:rPr>
            <a:t> 8 OK</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0</xdr:col>
      <xdr:colOff>436789</xdr:colOff>
      <xdr:row>12</xdr:row>
      <xdr:rowOff>106590</xdr:rowOff>
    </xdr:from>
    <xdr:to>
      <xdr:col>10</xdr:col>
      <xdr:colOff>95251</xdr:colOff>
      <xdr:row>22</xdr:row>
      <xdr:rowOff>0</xdr:rowOff>
    </xdr:to>
    <xdr:sp macro="" textlink="">
      <xdr:nvSpPr>
        <xdr:cNvPr id="3" name="TextBox 2">
          <a:extLst>
            <a:ext uri="{FF2B5EF4-FFF2-40B4-BE49-F238E27FC236}">
              <a16:creationId xmlns:a16="http://schemas.microsoft.com/office/drawing/2014/main" id="{FDD93DC0-9CDA-49F5-938D-8E08E3EAF6BF}"/>
            </a:ext>
          </a:extLst>
        </xdr:cNvPr>
        <xdr:cNvSpPr txBox="1"/>
      </xdr:nvSpPr>
      <xdr:spPr>
        <a:xfrm>
          <a:off x="436789" y="2392590"/>
          <a:ext cx="8652783" cy="179841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673</a:t>
          </a:r>
          <a:endParaRPr lang="en-US" sz="2000" baseline="0">
            <a:solidFill>
              <a:schemeClr val="bg1"/>
            </a:solidFill>
          </a:endParaRPr>
        </a:p>
        <a:p>
          <a:r>
            <a:rPr lang="en-US" sz="2000" baseline="0"/>
            <a:t>JPS's operations manager would like to calculate the maximum that would pay for information that is, the expected value of perfect information.</a:t>
          </a:r>
        </a:p>
        <a:p>
          <a:endParaRPr lang="en-US" sz="2000" baseline="0"/>
        </a:p>
        <a:p>
          <a:r>
            <a:rPr lang="en-US" sz="2000" baseline="0"/>
            <a:t>The information below is given.</a:t>
          </a:r>
        </a:p>
      </xdr:txBody>
    </xdr:sp>
    <xdr:clientData/>
  </xdr:twoCellAnchor>
  <xdr:twoCellAnchor>
    <xdr:from>
      <xdr:col>1</xdr:col>
      <xdr:colOff>274865</xdr:colOff>
      <xdr:row>1</xdr:row>
      <xdr:rowOff>13606</xdr:rowOff>
    </xdr:from>
    <xdr:to>
      <xdr:col>1</xdr:col>
      <xdr:colOff>1765300</xdr:colOff>
      <xdr:row>7</xdr:row>
      <xdr:rowOff>63500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B5B64648-B09E-4BB0-8B7A-9A1892CBD2BC}"/>
            </a:ext>
          </a:extLst>
        </xdr:cNvPr>
        <xdr:cNvSpPr/>
      </xdr:nvSpPr>
      <xdr:spPr>
        <a:xfrm>
          <a:off x="884465" y="204106"/>
          <a:ext cx="1490435" cy="11928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269421</xdr:colOff>
      <xdr:row>11</xdr:row>
      <xdr:rowOff>166005</xdr:rowOff>
    </xdr:from>
    <xdr:to>
      <xdr:col>22</xdr:col>
      <xdr:colOff>552450</xdr:colOff>
      <xdr:row>36</xdr:row>
      <xdr:rowOff>40820</xdr:rowOff>
    </xdr:to>
    <xdr:sp macro="" textlink="">
      <xdr:nvSpPr>
        <xdr:cNvPr id="6" name="TextBox 5">
          <a:extLst>
            <a:ext uri="{FF2B5EF4-FFF2-40B4-BE49-F238E27FC236}">
              <a16:creationId xmlns:a16="http://schemas.microsoft.com/office/drawing/2014/main" id="{3CCDD89B-52F5-4D0D-B9CE-6FB76D9E53C1}"/>
            </a:ext>
          </a:extLst>
        </xdr:cNvPr>
        <xdr:cNvSpPr txBox="1"/>
      </xdr:nvSpPr>
      <xdr:spPr>
        <a:xfrm>
          <a:off x="9861096" y="2261505"/>
          <a:ext cx="8417379" cy="575174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2000" b="1">
            <a:solidFill>
              <a:srgbClr val="FF0000"/>
            </a:solidFill>
          </a:endParaRPr>
        </a:p>
      </xdr:txBody>
    </xdr:sp>
    <xdr:clientData/>
  </xdr:twoCellAnchor>
  <xdr:twoCellAnchor>
    <xdr:from>
      <xdr:col>11</xdr:col>
      <xdr:colOff>19050</xdr:colOff>
      <xdr:row>1</xdr:row>
      <xdr:rowOff>51708</xdr:rowOff>
    </xdr:from>
    <xdr:to>
      <xdr:col>11</xdr:col>
      <xdr:colOff>19050</xdr:colOff>
      <xdr:row>38</xdr:row>
      <xdr:rowOff>51707</xdr:rowOff>
    </xdr:to>
    <xdr:cxnSp macro="">
      <xdr:nvCxnSpPr>
        <xdr:cNvPr id="8" name="Straight Connector 7">
          <a:extLst>
            <a:ext uri="{FF2B5EF4-FFF2-40B4-BE49-F238E27FC236}">
              <a16:creationId xmlns:a16="http://schemas.microsoft.com/office/drawing/2014/main" id="{A5084A21-77D2-4EE8-A0D4-C47EE8E04D32}"/>
            </a:ext>
          </a:extLst>
        </xdr:cNvPr>
        <xdr:cNvCxnSpPr/>
      </xdr:nvCxnSpPr>
      <xdr:spPr>
        <a:xfrm>
          <a:off x="9610725" y="242208"/>
          <a:ext cx="0" cy="8458199"/>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466725</xdr:colOff>
      <xdr:row>32</xdr:row>
      <xdr:rowOff>95704</xdr:rowOff>
    </xdr:from>
    <xdr:to>
      <xdr:col>10</xdr:col>
      <xdr:colOff>125187</xdr:colOff>
      <xdr:row>37</xdr:row>
      <xdr:rowOff>322490</xdr:rowOff>
    </xdr:to>
    <xdr:sp macro="" textlink="">
      <xdr:nvSpPr>
        <xdr:cNvPr id="13" name="TextBox 12">
          <a:extLst>
            <a:ext uri="{FF2B5EF4-FFF2-40B4-BE49-F238E27FC236}">
              <a16:creationId xmlns:a16="http://schemas.microsoft.com/office/drawing/2014/main" id="{F9A95C8D-57EA-40AD-AF36-63668E9D659C}"/>
            </a:ext>
          </a:extLst>
        </xdr:cNvPr>
        <xdr:cNvSpPr txBox="1"/>
      </xdr:nvSpPr>
      <xdr:spPr>
        <a:xfrm>
          <a:off x="466725" y="7062561"/>
          <a:ext cx="8652783" cy="1587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t>EMV = Expected Monetary Value</a:t>
          </a:r>
        </a:p>
        <a:p>
          <a:endParaRPr lang="en-US" sz="2000" baseline="0"/>
        </a:p>
        <a:p>
          <a:r>
            <a:rPr lang="en-US" sz="2000" baseline="0"/>
            <a:t>EVwPI = Expected Value with Perfect Information</a:t>
          </a:r>
        </a:p>
      </xdr:txBody>
    </xdr:sp>
    <xdr:clientData/>
  </xdr:twoCellAnchor>
  <xdr:twoCellAnchor>
    <xdr:from>
      <xdr:col>11</xdr:col>
      <xdr:colOff>612321</xdr:colOff>
      <xdr:row>3</xdr:row>
      <xdr:rowOff>95250</xdr:rowOff>
    </xdr:from>
    <xdr:to>
      <xdr:col>15</xdr:col>
      <xdr:colOff>68035</xdr:colOff>
      <xdr:row>7</xdr:row>
      <xdr:rowOff>73477</xdr:rowOff>
    </xdr:to>
    <xdr:sp macro="" textlink="">
      <xdr:nvSpPr>
        <xdr:cNvPr id="15" name="Rounded Rectangle 10">
          <a:hlinkClick xmlns:r="http://schemas.openxmlformats.org/officeDocument/2006/relationships" r:id="rId2"/>
          <a:extLst>
            <a:ext uri="{FF2B5EF4-FFF2-40B4-BE49-F238E27FC236}">
              <a16:creationId xmlns:a16="http://schemas.microsoft.com/office/drawing/2014/main" id="{8EA610EF-3726-4726-8B31-F533349E7BE3}"/>
            </a:ext>
          </a:extLst>
        </xdr:cNvPr>
        <xdr:cNvSpPr/>
      </xdr:nvSpPr>
      <xdr:spPr>
        <a:xfrm>
          <a:off x="10218964" y="666750"/>
          <a:ext cx="2775857"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492125</xdr:colOff>
      <xdr:row>2</xdr:row>
      <xdr:rowOff>11792</xdr:rowOff>
    </xdr:from>
    <xdr:to>
      <xdr:col>10</xdr:col>
      <xdr:colOff>444500</xdr:colOff>
      <xdr:row>9</xdr:row>
      <xdr:rowOff>174625</xdr:rowOff>
    </xdr:to>
    <xdr:sp macro="" textlink="">
      <xdr:nvSpPr>
        <xdr:cNvPr id="11" name="Rounded Rectangle 1">
          <a:extLst>
            <a:ext uri="{FF2B5EF4-FFF2-40B4-BE49-F238E27FC236}">
              <a16:creationId xmlns:a16="http://schemas.microsoft.com/office/drawing/2014/main" id="{F1E32A51-7EEA-4535-9D7F-8F7B7C4BFE14}"/>
            </a:ext>
          </a:extLst>
        </xdr:cNvPr>
        <xdr:cNvSpPr/>
      </xdr:nvSpPr>
      <xdr:spPr>
        <a:xfrm>
          <a:off x="3111500" y="392792"/>
          <a:ext cx="6270625" cy="14963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0" baseline="0">
              <a:solidFill>
                <a:schemeClr val="accent4">
                  <a:lumMod val="50000"/>
                </a:schemeClr>
              </a:solidFill>
              <a:latin typeface="Lucida Bright" panose="02040602050505020304" pitchFamily="18" charset="0"/>
            </a:rPr>
            <a:t> 8 Solved OK</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0</xdr:col>
      <xdr:colOff>450395</xdr:colOff>
      <xdr:row>12</xdr:row>
      <xdr:rowOff>65768</xdr:rowOff>
    </xdr:from>
    <xdr:to>
      <xdr:col>10</xdr:col>
      <xdr:colOff>108857</xdr:colOff>
      <xdr:row>21</xdr:row>
      <xdr:rowOff>122463</xdr:rowOff>
    </xdr:to>
    <xdr:sp macro="" textlink="">
      <xdr:nvSpPr>
        <xdr:cNvPr id="12" name="TextBox 11">
          <a:extLst>
            <a:ext uri="{FF2B5EF4-FFF2-40B4-BE49-F238E27FC236}">
              <a16:creationId xmlns:a16="http://schemas.microsoft.com/office/drawing/2014/main" id="{49DB494C-EFBB-46DC-8224-6A3DAB2FE010}"/>
            </a:ext>
          </a:extLst>
        </xdr:cNvPr>
        <xdr:cNvSpPr txBox="1"/>
      </xdr:nvSpPr>
      <xdr:spPr>
        <a:xfrm>
          <a:off x="450395" y="2351768"/>
          <a:ext cx="8652783" cy="177119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673</a:t>
          </a:r>
          <a:endParaRPr lang="en-US" sz="2000" baseline="0">
            <a:solidFill>
              <a:schemeClr val="bg1"/>
            </a:solidFill>
          </a:endParaRPr>
        </a:p>
        <a:p>
          <a:r>
            <a:rPr lang="en-US" sz="2000" baseline="0"/>
            <a:t>JPS's operations manager would like to calculate the maximum that would pay for information that is, the expected value of perfect information.</a:t>
          </a:r>
        </a:p>
        <a:p>
          <a:endParaRPr lang="en-US" sz="2000" baseline="0"/>
        </a:p>
        <a:p>
          <a:r>
            <a:rPr lang="en-US" sz="2000" baseline="0"/>
            <a:t>The information below is given.</a:t>
          </a:r>
        </a:p>
      </xdr:txBody>
    </xdr:sp>
    <xdr:clientData/>
  </xdr:twoCellAnchor>
  <xdr:twoCellAnchor>
    <xdr:from>
      <xdr:col>1</xdr:col>
      <xdr:colOff>274865</xdr:colOff>
      <xdr:row>1</xdr:row>
      <xdr:rowOff>13606</xdr:rowOff>
    </xdr:from>
    <xdr:to>
      <xdr:col>1</xdr:col>
      <xdr:colOff>1765300</xdr:colOff>
      <xdr:row>7</xdr:row>
      <xdr:rowOff>63500</xdr:rowOff>
    </xdr:to>
    <xdr:sp macro="" textlink="">
      <xdr:nvSpPr>
        <xdr:cNvPr id="13" name="Left Arrow 3">
          <a:hlinkClick xmlns:r="http://schemas.openxmlformats.org/officeDocument/2006/relationships" r:id="rId1"/>
          <a:extLst>
            <a:ext uri="{FF2B5EF4-FFF2-40B4-BE49-F238E27FC236}">
              <a16:creationId xmlns:a16="http://schemas.microsoft.com/office/drawing/2014/main" id="{139F3BB6-4018-4A13-8BF9-D27FD632E7D4}"/>
            </a:ext>
          </a:extLst>
        </xdr:cNvPr>
        <xdr:cNvSpPr/>
      </xdr:nvSpPr>
      <xdr:spPr>
        <a:xfrm>
          <a:off x="884465" y="204106"/>
          <a:ext cx="1490435" cy="119289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11</xdr:col>
      <xdr:colOff>269421</xdr:colOff>
      <xdr:row>11</xdr:row>
      <xdr:rowOff>166005</xdr:rowOff>
    </xdr:from>
    <xdr:to>
      <xdr:col>22</xdr:col>
      <xdr:colOff>552450</xdr:colOff>
      <xdr:row>36</xdr:row>
      <xdr:rowOff>40820</xdr:rowOff>
    </xdr:to>
    <xdr:sp macro="" textlink="">
      <xdr:nvSpPr>
        <xdr:cNvPr id="15" name="TextBox 14">
          <a:extLst>
            <a:ext uri="{FF2B5EF4-FFF2-40B4-BE49-F238E27FC236}">
              <a16:creationId xmlns:a16="http://schemas.microsoft.com/office/drawing/2014/main" id="{FC4CD9C2-152B-4E80-A671-EBF21F72DC4A}"/>
            </a:ext>
          </a:extLst>
        </xdr:cNvPr>
        <xdr:cNvSpPr txBox="1"/>
      </xdr:nvSpPr>
      <xdr:spPr>
        <a:xfrm>
          <a:off x="9876064" y="2261505"/>
          <a:ext cx="8447315" cy="5780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t>1. The best outcome for the state of nature "favorable market" is "build</a:t>
          </a:r>
          <a:r>
            <a:rPr lang="en-US" sz="2000" baseline="0"/>
            <a:t> a large facility" with a payoff of $100,000. The best outcome for the state of nature "unfavorable market" is "do nothing" with a payoff of $0.</a:t>
          </a:r>
        </a:p>
        <a:p>
          <a:endParaRPr lang="en-US" sz="2000" baseline="0"/>
        </a:p>
        <a:p>
          <a:r>
            <a:rPr lang="en-US" sz="2000" baseline="0"/>
            <a:t>Expected value with perfect information (EVwPI)= ($100,000*0.5)+(0*0.5) = </a:t>
          </a:r>
          <a:r>
            <a:rPr lang="en-US" sz="2000" b="1" baseline="0">
              <a:solidFill>
                <a:schemeClr val="tx1"/>
              </a:solidFill>
            </a:rPr>
            <a:t>$50,000</a:t>
          </a:r>
        </a:p>
        <a:p>
          <a:r>
            <a:rPr lang="en-US" sz="2000" baseline="0"/>
            <a:t>Thus, if we had perfect information, we would expect the outcome to be (on average) $50,000. </a:t>
          </a:r>
        </a:p>
        <a:p>
          <a:endParaRPr lang="en-US" sz="2000" baseline="0"/>
        </a:p>
        <a:p>
          <a:r>
            <a:rPr lang="en-US" sz="2000" baseline="0"/>
            <a:t>2. The maximum EMV is </a:t>
          </a:r>
          <a:r>
            <a:rPr lang="en-US" sz="2000" b="1" baseline="0">
              <a:solidFill>
                <a:schemeClr val="tx1"/>
              </a:solidFill>
            </a:rPr>
            <a:t>$40,000 </a:t>
          </a:r>
          <a:r>
            <a:rPr lang="en-US" sz="2000" baseline="0"/>
            <a:t>for A2, which is the expected outcome without perfect information.</a:t>
          </a:r>
        </a:p>
        <a:p>
          <a:endParaRPr lang="en-US" sz="2000" baseline="0"/>
        </a:p>
        <a:p>
          <a:r>
            <a:rPr lang="en-US" sz="2000" baseline="0"/>
            <a:t>Therefore:</a:t>
          </a:r>
        </a:p>
        <a:p>
          <a:endParaRPr lang="en-US" sz="2000" baseline="0"/>
        </a:p>
        <a:p>
          <a:r>
            <a:rPr lang="en-US" sz="2000" b="1" baseline="0">
              <a:solidFill>
                <a:srgbClr val="C00000"/>
              </a:solidFill>
            </a:rPr>
            <a:t>EVofPI</a:t>
          </a:r>
          <a:r>
            <a:rPr lang="en-US" sz="2000" baseline="0"/>
            <a:t> = EVwPI - Maximum EMV = </a:t>
          </a:r>
          <a:r>
            <a:rPr lang="en-US" sz="2000" b="1" baseline="0">
              <a:solidFill>
                <a:schemeClr val="tx1"/>
              </a:solidFill>
            </a:rPr>
            <a:t>$100,000 </a:t>
          </a:r>
          <a:r>
            <a:rPr lang="en-US" sz="2000" b="1" baseline="0">
              <a:solidFill>
                <a:sysClr val="windowText" lastClr="000000"/>
              </a:solidFill>
            </a:rPr>
            <a:t>-</a:t>
          </a:r>
          <a:r>
            <a:rPr lang="en-US" sz="2000" b="1" baseline="0">
              <a:solidFill>
                <a:srgbClr val="C00000"/>
              </a:solidFill>
            </a:rPr>
            <a:t> </a:t>
          </a:r>
          <a:r>
            <a:rPr lang="en-US" sz="2000" b="1" baseline="0">
              <a:solidFill>
                <a:schemeClr val="accent1">
                  <a:lumMod val="50000"/>
                </a:schemeClr>
              </a:solidFill>
            </a:rPr>
            <a:t>$70,000 </a:t>
          </a:r>
          <a:r>
            <a:rPr lang="en-US" sz="2000" baseline="0"/>
            <a:t>= </a:t>
          </a:r>
          <a:r>
            <a:rPr lang="en-US" sz="2000" b="1" baseline="0">
              <a:solidFill>
                <a:srgbClr val="FF0000"/>
              </a:solidFill>
            </a:rPr>
            <a:t>$30,000</a:t>
          </a:r>
        </a:p>
        <a:p>
          <a:endParaRPr lang="en-US" sz="2000" baseline="0"/>
        </a:p>
        <a:p>
          <a:r>
            <a:rPr lang="en-US" sz="2000" baseline="0"/>
            <a:t>The most JPC should be willing to pay for perfect information is </a:t>
          </a:r>
          <a:r>
            <a:rPr lang="en-US" sz="2000" b="1" baseline="0">
              <a:solidFill>
                <a:srgbClr val="FF0000"/>
              </a:solidFill>
            </a:rPr>
            <a:t>$30,000</a:t>
          </a:r>
          <a:endParaRPr lang="en-US" sz="2000" b="1">
            <a:solidFill>
              <a:srgbClr val="FF0000"/>
            </a:solidFill>
          </a:endParaRPr>
        </a:p>
      </xdr:txBody>
    </xdr:sp>
    <xdr:clientData/>
  </xdr:twoCellAnchor>
  <xdr:twoCellAnchor>
    <xdr:from>
      <xdr:col>2</xdr:col>
      <xdr:colOff>1889125</xdr:colOff>
      <xdr:row>25</xdr:row>
      <xdr:rowOff>174625</xdr:rowOff>
    </xdr:from>
    <xdr:to>
      <xdr:col>17</xdr:col>
      <xdr:colOff>381000</xdr:colOff>
      <xdr:row>31</xdr:row>
      <xdr:rowOff>81643</xdr:rowOff>
    </xdr:to>
    <xdr:cxnSp macro="">
      <xdr:nvCxnSpPr>
        <xdr:cNvPr id="16" name="Straight Arrow Connector 15">
          <a:extLst>
            <a:ext uri="{FF2B5EF4-FFF2-40B4-BE49-F238E27FC236}">
              <a16:creationId xmlns:a16="http://schemas.microsoft.com/office/drawing/2014/main" id="{3C6790E0-5587-499D-9AA1-71A7438F06F4}"/>
            </a:ext>
          </a:extLst>
        </xdr:cNvPr>
        <xdr:cNvCxnSpPr/>
      </xdr:nvCxnSpPr>
      <xdr:spPr>
        <a:xfrm>
          <a:off x="4515304" y="5086804"/>
          <a:ext cx="10438946" cy="1553482"/>
        </a:xfrm>
        <a:prstGeom prst="straightConnector1">
          <a:avLst/>
        </a:prstGeom>
        <a:ln>
          <a:solidFill>
            <a:schemeClr val="tx2">
              <a:lumMod val="50000"/>
            </a:schemeClr>
          </a:solidFill>
          <a:tailEnd type="arrow"/>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11</xdr:col>
      <xdr:colOff>19050</xdr:colOff>
      <xdr:row>1</xdr:row>
      <xdr:rowOff>51708</xdr:rowOff>
    </xdr:from>
    <xdr:to>
      <xdr:col>11</xdr:col>
      <xdr:colOff>19050</xdr:colOff>
      <xdr:row>38</xdr:row>
      <xdr:rowOff>51707</xdr:rowOff>
    </xdr:to>
    <xdr:cxnSp macro="">
      <xdr:nvCxnSpPr>
        <xdr:cNvPr id="17" name="Straight Connector 16">
          <a:extLst>
            <a:ext uri="{FF2B5EF4-FFF2-40B4-BE49-F238E27FC236}">
              <a16:creationId xmlns:a16="http://schemas.microsoft.com/office/drawing/2014/main" id="{CAA2D4C8-F636-4409-AAD6-EDEEF2803BA6}"/>
            </a:ext>
          </a:extLst>
        </xdr:cNvPr>
        <xdr:cNvCxnSpPr/>
      </xdr:nvCxnSpPr>
      <xdr:spPr>
        <a:xfrm>
          <a:off x="9625693" y="242208"/>
          <a:ext cx="0" cy="8463642"/>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421821</xdr:colOff>
      <xdr:row>32</xdr:row>
      <xdr:rowOff>149679</xdr:rowOff>
    </xdr:from>
    <xdr:to>
      <xdr:col>8</xdr:col>
      <xdr:colOff>176893</xdr:colOff>
      <xdr:row>35</xdr:row>
      <xdr:rowOff>54755</xdr:rowOff>
    </xdr:to>
    <xdr:sp macro="" textlink="">
      <xdr:nvSpPr>
        <xdr:cNvPr id="18" name="Speech Bubble: Rectangle 17">
          <a:extLst>
            <a:ext uri="{FF2B5EF4-FFF2-40B4-BE49-F238E27FC236}">
              <a16:creationId xmlns:a16="http://schemas.microsoft.com/office/drawing/2014/main" id="{E00681B1-CBDD-47D1-8F00-E3400278279A}"/>
            </a:ext>
          </a:extLst>
        </xdr:cNvPr>
        <xdr:cNvSpPr/>
      </xdr:nvSpPr>
      <xdr:spPr>
        <a:xfrm>
          <a:off x="5061857" y="7116536"/>
          <a:ext cx="2884715" cy="612648"/>
        </a:xfrm>
        <a:prstGeom prst="wedgeRectCallout">
          <a:avLst>
            <a:gd name="adj1" fmla="val -57398"/>
            <a:gd name="adj2" fmla="val -1507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800"/>
            <a:t>Average these two numbers</a:t>
          </a:r>
        </a:p>
      </xdr:txBody>
    </xdr:sp>
    <xdr:clientData/>
  </xdr:twoCellAnchor>
  <xdr:twoCellAnchor>
    <xdr:from>
      <xdr:col>3</xdr:col>
      <xdr:colOff>68035</xdr:colOff>
      <xdr:row>28</xdr:row>
      <xdr:rowOff>108857</xdr:rowOff>
    </xdr:from>
    <xdr:to>
      <xdr:col>3</xdr:col>
      <xdr:colOff>231321</xdr:colOff>
      <xdr:row>31</xdr:row>
      <xdr:rowOff>122464</xdr:rowOff>
    </xdr:to>
    <xdr:sp macro="" textlink="">
      <xdr:nvSpPr>
        <xdr:cNvPr id="19" name="Right Brace 18">
          <a:extLst>
            <a:ext uri="{FF2B5EF4-FFF2-40B4-BE49-F238E27FC236}">
              <a16:creationId xmlns:a16="http://schemas.microsoft.com/office/drawing/2014/main" id="{CEF5CCBE-816A-4186-94F4-308AA5A835CA}"/>
            </a:ext>
          </a:extLst>
        </xdr:cNvPr>
        <xdr:cNvSpPr/>
      </xdr:nvSpPr>
      <xdr:spPr>
        <a:xfrm>
          <a:off x="4708071" y="5851071"/>
          <a:ext cx="163286" cy="830036"/>
        </a:xfrm>
        <a:prstGeom prst="rightBrace">
          <a:avLst/>
        </a:prstGeom>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4</xdr:col>
      <xdr:colOff>449036</xdr:colOff>
      <xdr:row>21</xdr:row>
      <xdr:rowOff>163286</xdr:rowOff>
    </xdr:from>
    <xdr:to>
      <xdr:col>11</xdr:col>
      <xdr:colOff>666750</xdr:colOff>
      <xdr:row>30</xdr:row>
      <xdr:rowOff>27214</xdr:rowOff>
    </xdr:to>
    <xdr:cxnSp macro="">
      <xdr:nvCxnSpPr>
        <xdr:cNvPr id="10" name="Straight Arrow Connector 9">
          <a:extLst>
            <a:ext uri="{FF2B5EF4-FFF2-40B4-BE49-F238E27FC236}">
              <a16:creationId xmlns:a16="http://schemas.microsoft.com/office/drawing/2014/main" id="{FAFB3F42-4779-44DC-A2EC-2BD09C7FFA4F}"/>
            </a:ext>
          </a:extLst>
        </xdr:cNvPr>
        <xdr:cNvCxnSpPr/>
      </xdr:nvCxnSpPr>
      <xdr:spPr>
        <a:xfrm flipV="1">
          <a:off x="5701393" y="4163786"/>
          <a:ext cx="4572000" cy="2122714"/>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4</xdr:col>
      <xdr:colOff>408215</xdr:colOff>
      <xdr:row>30</xdr:row>
      <xdr:rowOff>258536</xdr:rowOff>
    </xdr:from>
    <xdr:to>
      <xdr:col>16</xdr:col>
      <xdr:colOff>462643</xdr:colOff>
      <xdr:row>31</xdr:row>
      <xdr:rowOff>326571</xdr:rowOff>
    </xdr:to>
    <xdr:cxnSp macro="">
      <xdr:nvCxnSpPr>
        <xdr:cNvPr id="23" name="Straight Arrow Connector 22">
          <a:extLst>
            <a:ext uri="{FF2B5EF4-FFF2-40B4-BE49-F238E27FC236}">
              <a16:creationId xmlns:a16="http://schemas.microsoft.com/office/drawing/2014/main" id="{88FFB3AD-06C4-4790-8930-45104A6D8F78}"/>
            </a:ext>
          </a:extLst>
        </xdr:cNvPr>
        <xdr:cNvCxnSpPr/>
      </xdr:nvCxnSpPr>
      <xdr:spPr>
        <a:xfrm>
          <a:off x="5660572" y="6517822"/>
          <a:ext cx="8599714" cy="367392"/>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xdr:from>
      <xdr:col>0</xdr:col>
      <xdr:colOff>439511</xdr:colOff>
      <xdr:row>36</xdr:row>
      <xdr:rowOff>68489</xdr:rowOff>
    </xdr:from>
    <xdr:to>
      <xdr:col>10</xdr:col>
      <xdr:colOff>97973</xdr:colOff>
      <xdr:row>42</xdr:row>
      <xdr:rowOff>63953</xdr:rowOff>
    </xdr:to>
    <xdr:sp macro="" textlink="">
      <xdr:nvSpPr>
        <xdr:cNvPr id="26" name="TextBox 25">
          <a:extLst>
            <a:ext uri="{FF2B5EF4-FFF2-40B4-BE49-F238E27FC236}">
              <a16:creationId xmlns:a16="http://schemas.microsoft.com/office/drawing/2014/main" id="{DC5DA61C-A199-4CD7-8055-58C9B9EBE5B2}"/>
            </a:ext>
          </a:extLst>
        </xdr:cNvPr>
        <xdr:cNvSpPr txBox="1"/>
      </xdr:nvSpPr>
      <xdr:spPr>
        <a:xfrm>
          <a:off x="439511" y="8069489"/>
          <a:ext cx="8652783" cy="15875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t>EMV = Expected Monetary Value</a:t>
          </a:r>
        </a:p>
        <a:p>
          <a:endParaRPr lang="en-US" sz="2000" baseline="0"/>
        </a:p>
        <a:p>
          <a:r>
            <a:rPr lang="en-US" sz="2000" baseline="0"/>
            <a:t>EVwPI = Expected Value with Perfect Information</a:t>
          </a:r>
        </a:p>
      </xdr:txBody>
    </xdr:sp>
    <xdr:clientData/>
  </xdr:twoCellAnchor>
  <xdr:twoCellAnchor>
    <xdr:from>
      <xdr:col>3</xdr:col>
      <xdr:colOff>13607</xdr:colOff>
      <xdr:row>25</xdr:row>
      <xdr:rowOff>163285</xdr:rowOff>
    </xdr:from>
    <xdr:to>
      <xdr:col>14</xdr:col>
      <xdr:colOff>394607</xdr:colOff>
      <xdr:row>26</xdr:row>
      <xdr:rowOff>27214</xdr:rowOff>
    </xdr:to>
    <xdr:cxnSp macro="">
      <xdr:nvCxnSpPr>
        <xdr:cNvPr id="27" name="Straight Arrow Connector 26">
          <a:extLst>
            <a:ext uri="{FF2B5EF4-FFF2-40B4-BE49-F238E27FC236}">
              <a16:creationId xmlns:a16="http://schemas.microsoft.com/office/drawing/2014/main" id="{8F60E6AF-61EB-440F-A69F-7EF90272FC5D}"/>
            </a:ext>
          </a:extLst>
        </xdr:cNvPr>
        <xdr:cNvCxnSpPr/>
      </xdr:nvCxnSpPr>
      <xdr:spPr>
        <a:xfrm>
          <a:off x="4653643" y="5075464"/>
          <a:ext cx="7851321" cy="204107"/>
        </a:xfrm>
        <a:prstGeom prst="straightConnector1">
          <a:avLst/>
        </a:prstGeom>
        <a:ln>
          <a:solidFill>
            <a:schemeClr val="tx2">
              <a:lumMod val="50000"/>
            </a:schemeClr>
          </a:solidFill>
          <a:tailEnd type="arrow"/>
        </a:ln>
      </xdr:spPr>
      <xdr:style>
        <a:lnRef idx="2">
          <a:schemeClr val="accent3"/>
        </a:lnRef>
        <a:fillRef idx="0">
          <a:schemeClr val="accent3"/>
        </a:fillRef>
        <a:effectRef idx="1">
          <a:schemeClr val="accent3"/>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51253</xdr:colOff>
      <xdr:row>1</xdr:row>
      <xdr:rowOff>40368</xdr:rowOff>
    </xdr:from>
    <xdr:to>
      <xdr:col>13</xdr:col>
      <xdr:colOff>603249</xdr:colOff>
      <xdr:row>5</xdr:row>
      <xdr:rowOff>122011</xdr:rowOff>
    </xdr:to>
    <xdr:sp macro="" textlink="">
      <xdr:nvSpPr>
        <xdr:cNvPr id="2" name="Rounded Rectangle 1">
          <a:extLst>
            <a:ext uri="{FF2B5EF4-FFF2-40B4-BE49-F238E27FC236}">
              <a16:creationId xmlns:a16="http://schemas.microsoft.com/office/drawing/2014/main" id="{FA7624AA-165F-492A-AC29-46D525F24418}"/>
            </a:ext>
          </a:extLst>
        </xdr:cNvPr>
        <xdr:cNvSpPr/>
      </xdr:nvSpPr>
      <xdr:spPr>
        <a:xfrm>
          <a:off x="7356928" y="230868"/>
          <a:ext cx="6600371"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9 OK</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1</xdr:col>
      <xdr:colOff>108858</xdr:colOff>
      <xdr:row>0</xdr:row>
      <xdr:rowOff>83910</xdr:rowOff>
    </xdr:from>
    <xdr:to>
      <xdr:col>3</xdr:col>
      <xdr:colOff>120197</xdr:colOff>
      <xdr:row>6</xdr:row>
      <xdr:rowOff>43089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FE90A287-1677-48AD-9F2B-C3FF848DF37C}"/>
            </a:ext>
          </a:extLst>
        </xdr:cNvPr>
        <xdr:cNvSpPr/>
      </xdr:nvSpPr>
      <xdr:spPr>
        <a:xfrm>
          <a:off x="718458" y="83910"/>
          <a:ext cx="1230539"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119743</xdr:colOff>
      <xdr:row>19</xdr:row>
      <xdr:rowOff>163286</xdr:rowOff>
    </xdr:from>
    <xdr:to>
      <xdr:col>15</xdr:col>
      <xdr:colOff>446314</xdr:colOff>
      <xdr:row>19</xdr:row>
      <xdr:rowOff>163286</xdr:rowOff>
    </xdr:to>
    <xdr:cxnSp macro="">
      <xdr:nvCxnSpPr>
        <xdr:cNvPr id="4" name="Straight Connector 3">
          <a:extLst>
            <a:ext uri="{FF2B5EF4-FFF2-40B4-BE49-F238E27FC236}">
              <a16:creationId xmlns:a16="http://schemas.microsoft.com/office/drawing/2014/main" id="{DF74DA82-0106-4024-A5FA-F811B9B77A01}"/>
            </a:ext>
          </a:extLst>
        </xdr:cNvPr>
        <xdr:cNvCxnSpPr/>
      </xdr:nvCxnSpPr>
      <xdr:spPr>
        <a:xfrm>
          <a:off x="119743" y="3782786"/>
          <a:ext cx="17090571"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8</xdr:col>
      <xdr:colOff>95253</xdr:colOff>
      <xdr:row>18</xdr:row>
      <xdr:rowOff>111128</xdr:rowOff>
    </xdr:from>
    <xdr:to>
      <xdr:col>10</xdr:col>
      <xdr:colOff>809625</xdr:colOff>
      <xdr:row>37</xdr:row>
      <xdr:rowOff>95250</xdr:rowOff>
    </xdr:to>
    <xdr:cxnSp macro="">
      <xdr:nvCxnSpPr>
        <xdr:cNvPr id="5" name="Elbow Connector 6">
          <a:extLst>
            <a:ext uri="{FF2B5EF4-FFF2-40B4-BE49-F238E27FC236}">
              <a16:creationId xmlns:a16="http://schemas.microsoft.com/office/drawing/2014/main" id="{B4B8FA75-A64B-4004-B8CE-AA3AA70F4A7D}"/>
            </a:ext>
          </a:extLst>
        </xdr:cNvPr>
        <xdr:cNvCxnSpPr/>
      </xdr:nvCxnSpPr>
      <xdr:spPr>
        <a:xfrm rot="16200000" flipH="1">
          <a:off x="3894140" y="4684716"/>
          <a:ext cx="4527547" cy="2238372"/>
        </a:xfrm>
        <a:prstGeom prst="bentConnector3">
          <a:avLst>
            <a:gd name="adj1" fmla="val 100177"/>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955674</xdr:colOff>
      <xdr:row>33</xdr:row>
      <xdr:rowOff>101600</xdr:rowOff>
    </xdr:from>
    <xdr:to>
      <xdr:col>13</xdr:col>
      <xdr:colOff>2476499</xdr:colOff>
      <xdr:row>36</xdr:row>
      <xdr:rowOff>215900</xdr:rowOff>
    </xdr:to>
    <xdr:sp macro="" textlink="">
      <xdr:nvSpPr>
        <xdr:cNvPr id="6" name="Rounded Rectangular Callout 7">
          <a:extLst>
            <a:ext uri="{FF2B5EF4-FFF2-40B4-BE49-F238E27FC236}">
              <a16:creationId xmlns:a16="http://schemas.microsoft.com/office/drawing/2014/main" id="{C311C7A7-06FE-47A7-97CF-5F2DFFAA1BEA}"/>
            </a:ext>
          </a:extLst>
        </xdr:cNvPr>
        <xdr:cNvSpPr/>
      </xdr:nvSpPr>
      <xdr:spPr>
        <a:xfrm>
          <a:off x="14309724" y="7178675"/>
          <a:ext cx="1520825" cy="685800"/>
        </a:xfrm>
        <a:prstGeom prst="wedgeRoundRectCallout">
          <a:avLst>
            <a:gd name="adj1" fmla="val -126739"/>
            <a:gd name="adj2" fmla="val 396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solidFill>
                <a:schemeClr val="tx2">
                  <a:lumMod val="50000"/>
                </a:schemeClr>
              </a:solidFill>
              <a:latin typeface="Lucida Bright" panose="02040602050505020304" pitchFamily="18" charset="0"/>
            </a:rPr>
            <a:t>Best</a:t>
          </a:r>
          <a:r>
            <a:rPr lang="en-US" sz="1600" baseline="0">
              <a:solidFill>
                <a:schemeClr val="tx2">
                  <a:lumMod val="50000"/>
                </a:schemeClr>
              </a:solidFill>
              <a:latin typeface="Lucida Bright" panose="02040602050505020304" pitchFamily="18" charset="0"/>
            </a:rPr>
            <a:t> </a:t>
          </a:r>
          <a:r>
            <a:rPr lang="en-US" sz="1600">
              <a:solidFill>
                <a:schemeClr val="tx2">
                  <a:lumMod val="50000"/>
                </a:schemeClr>
              </a:solidFill>
              <a:latin typeface="Lucida Bright" panose="02040602050505020304" pitchFamily="18" charset="0"/>
            </a:rPr>
            <a:t>Alternative</a:t>
          </a:r>
        </a:p>
      </xdr:txBody>
    </xdr:sp>
    <xdr:clientData/>
  </xdr:twoCellAnchor>
  <xdr:twoCellAnchor>
    <xdr:from>
      <xdr:col>13</xdr:col>
      <xdr:colOff>1727199</xdr:colOff>
      <xdr:row>37</xdr:row>
      <xdr:rowOff>238125</xdr:rowOff>
    </xdr:from>
    <xdr:to>
      <xdr:col>16</xdr:col>
      <xdr:colOff>47625</xdr:colOff>
      <xdr:row>40</xdr:row>
      <xdr:rowOff>50800</xdr:rowOff>
    </xdr:to>
    <xdr:sp macro="" textlink="">
      <xdr:nvSpPr>
        <xdr:cNvPr id="8" name="Rounded Rectangular Callout 7">
          <a:extLst>
            <a:ext uri="{FF2B5EF4-FFF2-40B4-BE49-F238E27FC236}">
              <a16:creationId xmlns:a16="http://schemas.microsoft.com/office/drawing/2014/main" id="{DA652B88-EA1F-4C74-A26A-F8AF2842B50A}"/>
            </a:ext>
          </a:extLst>
        </xdr:cNvPr>
        <xdr:cNvSpPr/>
      </xdr:nvSpPr>
      <xdr:spPr>
        <a:xfrm>
          <a:off x="15081249" y="8210550"/>
          <a:ext cx="2473326" cy="688975"/>
        </a:xfrm>
        <a:prstGeom prst="wedgeRoundRectCallout">
          <a:avLst>
            <a:gd name="adj1" fmla="val -122563"/>
            <a:gd name="adj2" fmla="val -10621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a:solidFill>
                <a:schemeClr val="tx2">
                  <a:lumMod val="50000"/>
                </a:schemeClr>
              </a:solidFill>
              <a:latin typeface="Lucida Bright" panose="02040602050505020304" pitchFamily="18" charset="0"/>
            </a:rPr>
            <a:t>Open</a:t>
          </a:r>
          <a:r>
            <a:rPr lang="en-US" sz="1600" baseline="0">
              <a:solidFill>
                <a:schemeClr val="tx2">
                  <a:lumMod val="50000"/>
                </a:schemeClr>
              </a:solidFill>
              <a:latin typeface="Lucida Bright" panose="02040602050505020304" pitchFamily="18" charset="0"/>
            </a:rPr>
            <a:t> each cell to see Excel formulas</a:t>
          </a:r>
          <a:endParaRPr lang="en-US" sz="1600">
            <a:solidFill>
              <a:schemeClr val="tx2">
                <a:lumMod val="50000"/>
              </a:schemeClr>
            </a:solidFill>
            <a:latin typeface="Lucida Bright" panose="02040602050505020304" pitchFamily="18" charset="0"/>
          </a:endParaRPr>
        </a:p>
      </xdr:txBody>
    </xdr:sp>
    <xdr:clientData/>
  </xdr:twoCellAnchor>
  <xdr:twoCellAnchor>
    <xdr:from>
      <xdr:col>13</xdr:col>
      <xdr:colOff>2143125</xdr:colOff>
      <xdr:row>4</xdr:row>
      <xdr:rowOff>158750</xdr:rowOff>
    </xdr:from>
    <xdr:to>
      <xdr:col>17</xdr:col>
      <xdr:colOff>393700</xdr:colOff>
      <xdr:row>8</xdr:row>
      <xdr:rowOff>136977</xdr:rowOff>
    </xdr:to>
    <xdr:sp macro="" textlink="">
      <xdr:nvSpPr>
        <xdr:cNvPr id="9" name="Rounded Rectangle 11">
          <a:hlinkClick xmlns:r="http://schemas.openxmlformats.org/officeDocument/2006/relationships" r:id="rId2"/>
          <a:extLst>
            <a:ext uri="{FF2B5EF4-FFF2-40B4-BE49-F238E27FC236}">
              <a16:creationId xmlns:a16="http://schemas.microsoft.com/office/drawing/2014/main" id="{AF3964FD-3014-44EC-BF62-DC6933C7AB2F}"/>
            </a:ext>
          </a:extLst>
        </xdr:cNvPr>
        <xdr:cNvSpPr/>
      </xdr:nvSpPr>
      <xdr:spPr>
        <a:xfrm>
          <a:off x="15497175" y="920750"/>
          <a:ext cx="3013075"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twoCellAnchor>
    <xdr:from>
      <xdr:col>0</xdr:col>
      <xdr:colOff>222250</xdr:colOff>
      <xdr:row>6</xdr:row>
      <xdr:rowOff>47625</xdr:rowOff>
    </xdr:from>
    <xdr:to>
      <xdr:col>10</xdr:col>
      <xdr:colOff>279400</xdr:colOff>
      <xdr:row>18</xdr:row>
      <xdr:rowOff>63500</xdr:rowOff>
    </xdr:to>
    <xdr:sp macro="" textlink="">
      <xdr:nvSpPr>
        <xdr:cNvPr id="10" name="TextBox 9">
          <a:extLst>
            <a:ext uri="{FF2B5EF4-FFF2-40B4-BE49-F238E27FC236}">
              <a16:creationId xmlns:a16="http://schemas.microsoft.com/office/drawing/2014/main" id="{4E54B26C-A825-47B9-82E2-E2B5771A839F}"/>
            </a:ext>
          </a:extLst>
        </xdr:cNvPr>
        <xdr:cNvSpPr txBox="1"/>
      </xdr:nvSpPr>
      <xdr:spPr>
        <a:xfrm>
          <a:off x="222250" y="1190625"/>
          <a:ext cx="6486525" cy="2301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672</a:t>
          </a:r>
        </a:p>
        <a:p>
          <a:r>
            <a:rPr lang="en-US" sz="2000" baseline="0">
              <a:latin typeface="Lucida Bright" panose="02040602050505020304" pitchFamily="18" charset="0"/>
            </a:rPr>
            <a:t>JPC's operations manager believes that the probability that the market will be favorable is 10% </a:t>
          </a:r>
        </a:p>
        <a:p>
          <a:r>
            <a:rPr lang="en-US" sz="2000" baseline="0">
              <a:latin typeface="Lucida Bright" panose="02040602050505020304" pitchFamily="18" charset="0"/>
            </a:rPr>
            <a:t>What is the numerical value of the best best alternative to pursue?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246744</xdr:colOff>
      <xdr:row>3</xdr:row>
      <xdr:rowOff>86177</xdr:rowOff>
    </xdr:from>
    <xdr:to>
      <xdr:col>24</xdr:col>
      <xdr:colOff>404586</xdr:colOff>
      <xdr:row>8</xdr:row>
      <xdr:rowOff>4533</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6882494" y="657677"/>
          <a:ext cx="8000092" cy="87085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a:solidFill>
                <a:schemeClr val="tx1"/>
              </a:solidFill>
              <a:latin typeface="Lucida Bright" panose="02040602050505020304" pitchFamily="18" charset="0"/>
            </a:rPr>
            <a:t>Content</a:t>
          </a:r>
        </a:p>
      </xdr:txBody>
    </xdr:sp>
    <xdr:clientData/>
  </xdr:twoCellAnchor>
  <xdr:twoCellAnchor>
    <xdr:from>
      <xdr:col>2</xdr:col>
      <xdr:colOff>245382</xdr:colOff>
      <xdr:row>1</xdr:row>
      <xdr:rowOff>68036</xdr:rowOff>
    </xdr:from>
    <xdr:to>
      <xdr:col>5</xdr:col>
      <xdr:colOff>498475</xdr:colOff>
      <xdr:row>9</xdr:row>
      <xdr:rowOff>152400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1700-000015000000}"/>
            </a:ext>
          </a:extLst>
        </xdr:cNvPr>
        <xdr:cNvSpPr/>
      </xdr:nvSpPr>
      <xdr:spPr>
        <a:xfrm>
          <a:off x="1451882" y="258536"/>
          <a:ext cx="2062843" cy="160836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10</xdr:col>
      <xdr:colOff>142876</xdr:colOff>
      <xdr:row>12</xdr:row>
      <xdr:rowOff>111125</xdr:rowOff>
    </xdr:from>
    <xdr:to>
      <xdr:col>16</xdr:col>
      <xdr:colOff>587376</xdr:colOff>
      <xdr:row>17</xdr:row>
      <xdr:rowOff>96340</xdr:rowOff>
    </xdr:to>
    <xdr:sp macro="" textlink="">
      <xdr:nvSpPr>
        <xdr:cNvPr id="11" name="Rounded Rectangle 4">
          <a:hlinkClick xmlns:r="http://schemas.openxmlformats.org/officeDocument/2006/relationships" r:id="rId2"/>
          <a:extLst>
            <a:ext uri="{FF2B5EF4-FFF2-40B4-BE49-F238E27FC236}">
              <a16:creationId xmlns:a16="http://schemas.microsoft.com/office/drawing/2014/main" id="{20B15ADA-D6B4-427B-B3EA-56BF468C92B0}"/>
            </a:ext>
          </a:extLst>
        </xdr:cNvPr>
        <xdr:cNvSpPr/>
      </xdr:nvSpPr>
      <xdr:spPr>
        <a:xfrm>
          <a:off x="6175376" y="2397125"/>
          <a:ext cx="4064000" cy="937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Problem</a:t>
          </a:r>
          <a:r>
            <a:rPr lang="en-US" sz="3200" baseline="0">
              <a:solidFill>
                <a:schemeClr val="tx1"/>
              </a:solidFill>
              <a:latin typeface="Lucida Bright" panose="02040602050505020304" pitchFamily="18" charset="0"/>
            </a:rPr>
            <a:t> 1</a:t>
          </a:r>
          <a:endParaRPr lang="en-US" sz="3200">
            <a:solidFill>
              <a:schemeClr val="tx1"/>
            </a:solidFill>
            <a:latin typeface="Lucida Bright" panose="02040602050505020304" pitchFamily="18" charset="0"/>
          </a:endParaRPr>
        </a:p>
      </xdr:txBody>
    </xdr:sp>
    <xdr:clientData/>
  </xdr:twoCellAnchor>
  <xdr:twoCellAnchor>
    <xdr:from>
      <xdr:col>18</xdr:col>
      <xdr:colOff>412750</xdr:colOff>
      <xdr:row>12</xdr:row>
      <xdr:rowOff>47625</xdr:rowOff>
    </xdr:from>
    <xdr:to>
      <xdr:col>25</xdr:col>
      <xdr:colOff>190500</xdr:colOff>
      <xdr:row>17</xdr:row>
      <xdr:rowOff>32840</xdr:rowOff>
    </xdr:to>
    <xdr:sp macro="" textlink="">
      <xdr:nvSpPr>
        <xdr:cNvPr id="13" name="Rounded Rectangle 4">
          <a:hlinkClick xmlns:r="http://schemas.openxmlformats.org/officeDocument/2006/relationships" r:id="rId3"/>
          <a:extLst>
            <a:ext uri="{FF2B5EF4-FFF2-40B4-BE49-F238E27FC236}">
              <a16:creationId xmlns:a16="http://schemas.microsoft.com/office/drawing/2014/main" id="{196A6F9B-AD5C-47CA-A92F-60F3FFBA688F}"/>
            </a:ext>
          </a:extLst>
        </xdr:cNvPr>
        <xdr:cNvSpPr/>
      </xdr:nvSpPr>
      <xdr:spPr>
        <a:xfrm>
          <a:off x="11271250" y="2333625"/>
          <a:ext cx="4000500" cy="937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Problem</a:t>
          </a:r>
          <a:r>
            <a:rPr lang="en-US" sz="3200" baseline="0">
              <a:solidFill>
                <a:schemeClr val="tx1"/>
              </a:solidFill>
              <a:latin typeface="Lucida Bright" panose="02040602050505020304" pitchFamily="18" charset="0"/>
            </a:rPr>
            <a:t> 2</a:t>
          </a:r>
          <a:endParaRPr lang="en-US" sz="3200">
            <a:solidFill>
              <a:schemeClr val="tx1"/>
            </a:solidFill>
            <a:latin typeface="Lucida Bright" panose="02040602050505020304" pitchFamily="18" charset="0"/>
          </a:endParaRPr>
        </a:p>
      </xdr:txBody>
    </xdr:sp>
    <xdr:clientData/>
  </xdr:twoCellAnchor>
  <xdr:twoCellAnchor>
    <xdr:from>
      <xdr:col>10</xdr:col>
      <xdr:colOff>95251</xdr:colOff>
      <xdr:row>21</xdr:row>
      <xdr:rowOff>15875</xdr:rowOff>
    </xdr:from>
    <xdr:to>
      <xdr:col>16</xdr:col>
      <xdr:colOff>476251</xdr:colOff>
      <xdr:row>26</xdr:row>
      <xdr:rowOff>1090</xdr:rowOff>
    </xdr:to>
    <xdr:sp macro="" textlink="">
      <xdr:nvSpPr>
        <xdr:cNvPr id="17" name="Rounded Rectangle 4">
          <a:hlinkClick xmlns:r="http://schemas.openxmlformats.org/officeDocument/2006/relationships" r:id="rId4"/>
          <a:extLst>
            <a:ext uri="{FF2B5EF4-FFF2-40B4-BE49-F238E27FC236}">
              <a16:creationId xmlns:a16="http://schemas.microsoft.com/office/drawing/2014/main" id="{4183C20C-94D7-4047-8D29-9F193DD3F24A}"/>
            </a:ext>
          </a:extLst>
        </xdr:cNvPr>
        <xdr:cNvSpPr/>
      </xdr:nvSpPr>
      <xdr:spPr>
        <a:xfrm>
          <a:off x="6127751" y="4016375"/>
          <a:ext cx="4000500" cy="937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Problem</a:t>
          </a:r>
          <a:r>
            <a:rPr lang="en-US" sz="3200" baseline="0">
              <a:solidFill>
                <a:schemeClr val="tx1"/>
              </a:solidFill>
              <a:latin typeface="Lucida Bright" panose="02040602050505020304" pitchFamily="18" charset="0"/>
            </a:rPr>
            <a:t> 3</a:t>
          </a:r>
          <a:endParaRPr lang="en-US" sz="3200">
            <a:solidFill>
              <a:schemeClr val="tx1"/>
            </a:solidFill>
            <a:latin typeface="Lucida Bright" panose="02040602050505020304" pitchFamily="18" charset="0"/>
          </a:endParaRPr>
        </a:p>
      </xdr:txBody>
    </xdr:sp>
    <xdr:clientData/>
  </xdr:twoCellAnchor>
  <xdr:twoCellAnchor>
    <xdr:from>
      <xdr:col>18</xdr:col>
      <xdr:colOff>444501</xdr:colOff>
      <xdr:row>20</xdr:row>
      <xdr:rowOff>142875</xdr:rowOff>
    </xdr:from>
    <xdr:to>
      <xdr:col>25</xdr:col>
      <xdr:colOff>285751</xdr:colOff>
      <xdr:row>25</xdr:row>
      <xdr:rowOff>128090</xdr:rowOff>
    </xdr:to>
    <xdr:sp macro="" textlink="">
      <xdr:nvSpPr>
        <xdr:cNvPr id="19" name="Rounded Rectangle 4">
          <a:hlinkClick xmlns:r="http://schemas.openxmlformats.org/officeDocument/2006/relationships" r:id="rId5"/>
          <a:extLst>
            <a:ext uri="{FF2B5EF4-FFF2-40B4-BE49-F238E27FC236}">
              <a16:creationId xmlns:a16="http://schemas.microsoft.com/office/drawing/2014/main" id="{051EF833-4113-4BB0-8571-381295FE989C}"/>
            </a:ext>
          </a:extLst>
        </xdr:cNvPr>
        <xdr:cNvSpPr/>
      </xdr:nvSpPr>
      <xdr:spPr>
        <a:xfrm>
          <a:off x="11303001" y="3952875"/>
          <a:ext cx="4064000" cy="93771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a:solidFill>
                <a:schemeClr val="tx1"/>
              </a:solidFill>
              <a:latin typeface="Lucida Bright" panose="02040602050505020304" pitchFamily="18" charset="0"/>
            </a:rPr>
            <a:t>Problem</a:t>
          </a:r>
          <a:r>
            <a:rPr lang="en-US" sz="3200" baseline="0">
              <a:solidFill>
                <a:schemeClr val="tx1"/>
              </a:solidFill>
              <a:latin typeface="Lucida Bright" panose="02040602050505020304" pitchFamily="18" charset="0"/>
            </a:rPr>
            <a:t> 4</a:t>
          </a:r>
          <a:endParaRPr lang="en-US" sz="3200">
            <a:solidFill>
              <a:schemeClr val="tx1"/>
            </a:solidFill>
            <a:latin typeface="Lucida Bright" panose="02040602050505020304" pitchFamily="18"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987878</xdr:colOff>
      <xdr:row>0</xdr:row>
      <xdr:rowOff>167368</xdr:rowOff>
    </xdr:from>
    <xdr:to>
      <xdr:col>3</xdr:col>
      <xdr:colOff>1539874</xdr:colOff>
      <xdr:row>5</xdr:row>
      <xdr:rowOff>58511</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3353253" y="167368"/>
          <a:ext cx="6600371" cy="84364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9 OK</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0</xdr:col>
      <xdr:colOff>315233</xdr:colOff>
      <xdr:row>0</xdr:row>
      <xdr:rowOff>99785</xdr:rowOff>
    </xdr:from>
    <xdr:to>
      <xdr:col>1</xdr:col>
      <xdr:colOff>691697</xdr:colOff>
      <xdr:row>6</xdr:row>
      <xdr:rowOff>58964</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839233" y="99785"/>
          <a:ext cx="1217839" cy="11021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0</xdr:col>
      <xdr:colOff>285750</xdr:colOff>
      <xdr:row>23</xdr:row>
      <xdr:rowOff>52161</xdr:rowOff>
    </xdr:from>
    <xdr:to>
      <xdr:col>6</xdr:col>
      <xdr:colOff>49439</xdr:colOff>
      <xdr:row>23</xdr:row>
      <xdr:rowOff>52161</xdr:rowOff>
    </xdr:to>
    <xdr:cxnSp macro="">
      <xdr:nvCxnSpPr>
        <xdr:cNvPr id="6" name="Straight Connector 5">
          <a:extLst>
            <a:ext uri="{FF2B5EF4-FFF2-40B4-BE49-F238E27FC236}">
              <a16:creationId xmlns:a16="http://schemas.microsoft.com/office/drawing/2014/main" id="{00000000-0008-0000-0800-000006000000}"/>
            </a:ext>
          </a:extLst>
        </xdr:cNvPr>
        <xdr:cNvCxnSpPr/>
      </xdr:nvCxnSpPr>
      <xdr:spPr>
        <a:xfrm>
          <a:off x="285750" y="4433661"/>
          <a:ext cx="10812689" cy="0"/>
        </a:xfrm>
        <a:prstGeom prst="line">
          <a:avLst/>
        </a:prstGeom>
      </xdr:spPr>
      <xdr:style>
        <a:lnRef idx="2">
          <a:schemeClr val="accent2"/>
        </a:lnRef>
        <a:fillRef idx="0">
          <a:schemeClr val="accent2"/>
        </a:fillRef>
        <a:effectRef idx="1">
          <a:schemeClr val="accent2"/>
        </a:effectRef>
        <a:fontRef idx="minor">
          <a:schemeClr val="tx1"/>
        </a:fontRef>
      </xdr:style>
    </xdr:cxnSp>
    <xdr:clientData/>
  </xdr:twoCellAnchor>
  <xdr:twoCellAnchor>
    <xdr:from>
      <xdr:col>0</xdr:col>
      <xdr:colOff>190500</xdr:colOff>
      <xdr:row>8</xdr:row>
      <xdr:rowOff>111124</xdr:rowOff>
    </xdr:from>
    <xdr:to>
      <xdr:col>2</xdr:col>
      <xdr:colOff>2438400</xdr:colOff>
      <xdr:row>20</xdr:row>
      <xdr:rowOff>126999</xdr:rowOff>
    </xdr:to>
    <xdr:sp macro="" textlink="">
      <xdr:nvSpPr>
        <xdr:cNvPr id="10" name="TextBox 9">
          <a:extLst>
            <a:ext uri="{FF2B5EF4-FFF2-40B4-BE49-F238E27FC236}">
              <a16:creationId xmlns:a16="http://schemas.microsoft.com/office/drawing/2014/main" id="{FBC0785A-2559-43C3-90FD-4C7DB990D638}"/>
            </a:ext>
          </a:extLst>
        </xdr:cNvPr>
        <xdr:cNvSpPr txBox="1"/>
      </xdr:nvSpPr>
      <xdr:spPr>
        <a:xfrm>
          <a:off x="190500" y="1635124"/>
          <a:ext cx="6486525" cy="2301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Heizer</a:t>
          </a:r>
          <a:r>
            <a:rPr lang="en-US" sz="800" baseline="0">
              <a:solidFill>
                <a:schemeClr val="bg1"/>
              </a:solidFill>
            </a:rPr>
            <a:t> 672</a:t>
          </a:r>
        </a:p>
        <a:p>
          <a:r>
            <a:rPr lang="en-US" sz="2000" baseline="0">
              <a:latin typeface="Lucida Bright" panose="02040602050505020304" pitchFamily="18" charset="0"/>
            </a:rPr>
            <a:t>JPC's operations manager believes that the probability that the market will be favorable is 10% </a:t>
          </a:r>
        </a:p>
        <a:p>
          <a:r>
            <a:rPr lang="en-US" sz="2000" baseline="0">
              <a:latin typeface="Lucida Bright" panose="02040602050505020304" pitchFamily="18" charset="0"/>
            </a:rPr>
            <a:t>What is the numerical value of the best  alternative to pursue?</a:t>
          </a:r>
        </a:p>
      </xdr:txBody>
    </xdr:sp>
    <xdr:clientData/>
  </xdr:twoCellAnchor>
  <xdr:twoCellAnchor>
    <xdr:from>
      <xdr:col>3</xdr:col>
      <xdr:colOff>2143125</xdr:colOff>
      <xdr:row>4</xdr:row>
      <xdr:rowOff>158750</xdr:rowOff>
    </xdr:from>
    <xdr:to>
      <xdr:col>7</xdr:col>
      <xdr:colOff>393700</xdr:colOff>
      <xdr:row>8</xdr:row>
      <xdr:rowOff>136977</xdr:rowOff>
    </xdr:to>
    <xdr:sp macro="" textlink="">
      <xdr:nvSpPr>
        <xdr:cNvPr id="11" name="Rounded Rectangle 11">
          <a:hlinkClick xmlns:r="http://schemas.openxmlformats.org/officeDocument/2006/relationships" r:id="rId2"/>
          <a:extLst>
            <a:ext uri="{FF2B5EF4-FFF2-40B4-BE49-F238E27FC236}">
              <a16:creationId xmlns:a16="http://schemas.microsoft.com/office/drawing/2014/main" id="{4819C1BD-793D-482C-8CEE-43C3657A3E84}"/>
            </a:ext>
          </a:extLst>
        </xdr:cNvPr>
        <xdr:cNvSpPr/>
      </xdr:nvSpPr>
      <xdr:spPr>
        <a:xfrm>
          <a:off x="15462250" y="920750"/>
          <a:ext cx="3013075" cy="740227"/>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To Answer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499111</xdr:colOff>
      <xdr:row>1</xdr:row>
      <xdr:rowOff>150857</xdr:rowOff>
    </xdr:from>
    <xdr:to>
      <xdr:col>11</xdr:col>
      <xdr:colOff>444500</xdr:colOff>
      <xdr:row>8</xdr:row>
      <xdr:rowOff>158750</xdr:rowOff>
    </xdr:to>
    <xdr:sp macro="" textlink="">
      <xdr:nvSpPr>
        <xdr:cNvPr id="2" name="Rounded Rectangle 1">
          <a:extLst>
            <a:ext uri="{FF2B5EF4-FFF2-40B4-BE49-F238E27FC236}">
              <a16:creationId xmlns:a16="http://schemas.microsoft.com/office/drawing/2014/main" id="{86A9DBFC-F843-4105-9FA6-4D0955121CCF}"/>
            </a:ext>
          </a:extLst>
        </xdr:cNvPr>
        <xdr:cNvSpPr/>
      </xdr:nvSpPr>
      <xdr:spPr>
        <a:xfrm>
          <a:off x="3966211" y="341357"/>
          <a:ext cx="7298689" cy="134139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0" baseline="0">
              <a:solidFill>
                <a:schemeClr val="accent4">
                  <a:lumMod val="50000"/>
                </a:schemeClr>
              </a:solidFill>
              <a:latin typeface="Lucida Bright" panose="02040602050505020304" pitchFamily="18" charset="0"/>
            </a:rPr>
            <a:t> 10 Solved</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1</xdr:col>
      <xdr:colOff>266882</xdr:colOff>
      <xdr:row>12</xdr:row>
      <xdr:rowOff>81099</xdr:rowOff>
    </xdr:from>
    <xdr:to>
      <xdr:col>10</xdr:col>
      <xdr:colOff>707573</xdr:colOff>
      <xdr:row>23</xdr:row>
      <xdr:rowOff>122464</xdr:rowOff>
    </xdr:to>
    <xdr:sp macro="" textlink="">
      <xdr:nvSpPr>
        <xdr:cNvPr id="3" name="TextBox 2">
          <a:extLst>
            <a:ext uri="{FF2B5EF4-FFF2-40B4-BE49-F238E27FC236}">
              <a16:creationId xmlns:a16="http://schemas.microsoft.com/office/drawing/2014/main" id="{BECB6EE9-D7D5-4FD9-A544-7EB002E4896A}"/>
            </a:ext>
          </a:extLst>
        </xdr:cNvPr>
        <xdr:cNvSpPr txBox="1"/>
      </xdr:nvSpPr>
      <xdr:spPr>
        <a:xfrm>
          <a:off x="876482" y="2367099"/>
          <a:ext cx="9670416" cy="213686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aseline="0">
              <a:latin typeface="Lucida Bright" panose="02040602050505020304" pitchFamily="18" charset="0"/>
            </a:rPr>
            <a:t>The following data points were collected at random from a sample of 25 recently sold homes.</a:t>
          </a:r>
        </a:p>
        <a:p>
          <a:endParaRPr lang="en-US" sz="2000" baseline="0">
            <a:latin typeface="Lucida Bright" panose="02040602050505020304" pitchFamily="18" charset="0"/>
          </a:endParaRPr>
        </a:p>
        <a:p>
          <a:r>
            <a:rPr lang="en-US" sz="2000" baseline="0">
              <a:latin typeface="Lucida Bright" panose="02040602050505020304" pitchFamily="18" charset="0"/>
            </a:rPr>
            <a:t>What is the estimated heating cost for a home if the mean outside temperature is 32 degrees, there are 7 inches of insulation, and the furnace is 7 years old?</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69B6D71F-97D3-4EDF-A5E1-D18590A4CFD6}"/>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272143</xdr:colOff>
      <xdr:row>10</xdr:row>
      <xdr:rowOff>108313</xdr:rowOff>
    </xdr:from>
    <xdr:to>
      <xdr:col>11</xdr:col>
      <xdr:colOff>272143</xdr:colOff>
      <xdr:row>59</xdr:row>
      <xdr:rowOff>47353</xdr:rowOff>
    </xdr:to>
    <xdr:cxnSp macro="">
      <xdr:nvCxnSpPr>
        <xdr:cNvPr id="5" name="Straight Connector 4">
          <a:extLst>
            <a:ext uri="{FF2B5EF4-FFF2-40B4-BE49-F238E27FC236}">
              <a16:creationId xmlns:a16="http://schemas.microsoft.com/office/drawing/2014/main" id="{192CD648-C69C-43DC-A507-6A88D7294028}"/>
            </a:ext>
          </a:extLst>
        </xdr:cNvPr>
        <xdr:cNvCxnSpPr/>
      </xdr:nvCxnSpPr>
      <xdr:spPr>
        <a:xfrm flipH="1">
          <a:off x="11092543" y="2013313"/>
          <a:ext cx="0" cy="153504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779870</xdr:colOff>
      <xdr:row>50</xdr:row>
      <xdr:rowOff>412661</xdr:rowOff>
    </xdr:from>
    <xdr:to>
      <xdr:col>21</xdr:col>
      <xdr:colOff>15875</xdr:colOff>
      <xdr:row>59</xdr:row>
      <xdr:rowOff>165555</xdr:rowOff>
    </xdr:to>
    <xdr:sp macro="" textlink="">
      <xdr:nvSpPr>
        <xdr:cNvPr id="6" name="TextBox 5">
          <a:extLst>
            <a:ext uri="{FF2B5EF4-FFF2-40B4-BE49-F238E27FC236}">
              <a16:creationId xmlns:a16="http://schemas.microsoft.com/office/drawing/2014/main" id="{E551F116-54D6-46D2-95D7-4634DEEC14AA}"/>
            </a:ext>
          </a:extLst>
        </xdr:cNvPr>
        <xdr:cNvSpPr txBox="1"/>
      </xdr:nvSpPr>
      <xdr:spPr>
        <a:xfrm>
          <a:off x="11600270" y="15062111"/>
          <a:ext cx="7589430" cy="241989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Y = 402.5501 -4.2823X1 - 14.2433X2 + 7.0192X3</a:t>
          </a:r>
        </a:p>
        <a:p>
          <a:endParaRPr lang="en-US" sz="2400" b="0" baseline="0">
            <a:solidFill>
              <a:schemeClr val="tx1"/>
            </a:solidFill>
            <a:latin typeface="Lucida Bright" panose="020406020505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dk1"/>
              </a:solidFill>
              <a:effectLst/>
              <a:latin typeface="Lucida Bright" panose="02040602050505020304" pitchFamily="18" charset="0"/>
              <a:ea typeface="+mn-ea"/>
              <a:cs typeface="+mn-cs"/>
            </a:rPr>
            <a:t>Y = 402.5501 -4.2823*32 - 14.2433*7 + 7.0192*7</a:t>
          </a:r>
          <a:endParaRPr lang="en-US" sz="2400">
            <a:effectLst/>
            <a:latin typeface="Lucida Bright" panose="02040602050505020304" pitchFamily="18" charset="0"/>
          </a:endParaRPr>
        </a:p>
        <a:p>
          <a:endParaRPr lang="en-US" sz="2400" b="0" baseline="0">
            <a:solidFill>
              <a:schemeClr val="tx1"/>
            </a:solidFill>
            <a:latin typeface="Lucida Bright" panose="02040602050505020304" pitchFamily="18" charset="0"/>
          </a:endParaRPr>
        </a:p>
      </xdr:txBody>
    </xdr:sp>
    <xdr:clientData/>
  </xdr:twoCellAnchor>
  <xdr:twoCellAnchor>
    <xdr:from>
      <xdr:col>13</xdr:col>
      <xdr:colOff>163286</xdr:colOff>
      <xdr:row>60</xdr:row>
      <xdr:rowOff>13608</xdr:rowOff>
    </xdr:from>
    <xdr:to>
      <xdr:col>21</xdr:col>
      <xdr:colOff>217715</xdr:colOff>
      <xdr:row>64</xdr:row>
      <xdr:rowOff>149680</xdr:rowOff>
    </xdr:to>
    <xdr:sp macro="" textlink="">
      <xdr:nvSpPr>
        <xdr:cNvPr id="7" name="TextBox 6">
          <a:extLst>
            <a:ext uri="{FF2B5EF4-FFF2-40B4-BE49-F238E27FC236}">
              <a16:creationId xmlns:a16="http://schemas.microsoft.com/office/drawing/2014/main" id="{099D06CB-F6A1-4B95-A8F7-EE195F8B368D}"/>
            </a:ext>
          </a:extLst>
        </xdr:cNvPr>
        <xdr:cNvSpPr txBox="1"/>
      </xdr:nvSpPr>
      <xdr:spPr>
        <a:xfrm>
          <a:off x="13393511" y="17520558"/>
          <a:ext cx="5998029" cy="898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baseline="0">
              <a:solidFill>
                <a:schemeClr val="tx1"/>
              </a:solidFill>
              <a:latin typeface="Lucida Bright" panose="02040602050505020304" pitchFamily="18" charset="0"/>
            </a:rPr>
            <a:t>The estimated January heating cost is 214.95</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499111</xdr:colOff>
      <xdr:row>1</xdr:row>
      <xdr:rowOff>150857</xdr:rowOff>
    </xdr:from>
    <xdr:to>
      <xdr:col>11</xdr:col>
      <xdr:colOff>444500</xdr:colOff>
      <xdr:row>8</xdr:row>
      <xdr:rowOff>158750</xdr:rowOff>
    </xdr:to>
    <xdr:sp macro="" textlink="">
      <xdr:nvSpPr>
        <xdr:cNvPr id="8" name="Rounded Rectangle 1">
          <a:extLst>
            <a:ext uri="{FF2B5EF4-FFF2-40B4-BE49-F238E27FC236}">
              <a16:creationId xmlns:a16="http://schemas.microsoft.com/office/drawing/2014/main" id="{3C036B67-C4E7-4EE6-B68C-AEC809787618}"/>
            </a:ext>
          </a:extLst>
        </xdr:cNvPr>
        <xdr:cNvSpPr/>
      </xdr:nvSpPr>
      <xdr:spPr>
        <a:xfrm>
          <a:off x="3966211" y="341357"/>
          <a:ext cx="7298689" cy="134139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Problem</a:t>
          </a:r>
          <a:r>
            <a:rPr lang="en-US" sz="3200" b="0" baseline="0">
              <a:solidFill>
                <a:schemeClr val="accent4">
                  <a:lumMod val="50000"/>
                </a:schemeClr>
              </a:solidFill>
              <a:latin typeface="Lucida Bright" panose="02040602050505020304" pitchFamily="18" charset="0"/>
            </a:rPr>
            <a:t> 10 OK</a:t>
          </a:r>
          <a:endParaRPr lang="en-US" sz="3200" b="0">
            <a:solidFill>
              <a:schemeClr val="accent4">
                <a:lumMod val="50000"/>
              </a:schemeClr>
            </a:solidFill>
            <a:latin typeface="Lucida Bright" panose="02040602050505020304" pitchFamily="18" charset="0"/>
          </a:endParaRPr>
        </a:p>
      </xdr:txBody>
    </xdr:sp>
    <xdr:clientData/>
  </xdr:twoCellAnchor>
  <xdr:twoCellAnchor>
    <xdr:from>
      <xdr:col>1</xdr:col>
      <xdr:colOff>266882</xdr:colOff>
      <xdr:row>10</xdr:row>
      <xdr:rowOff>152401</xdr:rowOff>
    </xdr:from>
    <xdr:to>
      <xdr:col>10</xdr:col>
      <xdr:colOff>707573</xdr:colOff>
      <xdr:row>20</xdr:row>
      <xdr:rowOff>190500</xdr:rowOff>
    </xdr:to>
    <xdr:sp macro="" textlink="">
      <xdr:nvSpPr>
        <xdr:cNvPr id="9" name="TextBox 8">
          <a:extLst>
            <a:ext uri="{FF2B5EF4-FFF2-40B4-BE49-F238E27FC236}">
              <a16:creationId xmlns:a16="http://schemas.microsoft.com/office/drawing/2014/main" id="{C9B809CB-5CD0-4937-92B0-79C24BD7AA21}"/>
            </a:ext>
          </a:extLst>
        </xdr:cNvPr>
        <xdr:cNvSpPr txBox="1"/>
      </xdr:nvSpPr>
      <xdr:spPr>
        <a:xfrm>
          <a:off x="876482" y="2057401"/>
          <a:ext cx="9718041" cy="390524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1" baseline="0">
              <a:solidFill>
                <a:schemeClr val="bg1"/>
              </a:solidFill>
              <a:latin typeface="Lucida Bright" panose="02040602050505020304" pitchFamily="18" charset="0"/>
            </a:rPr>
            <a:t>Anderson 4e 568</a:t>
          </a:r>
        </a:p>
        <a:p>
          <a:r>
            <a:rPr lang="en-US" sz="2800" baseline="0">
              <a:latin typeface="Lucida Bright" panose="02040602050505020304" pitchFamily="18" charset="0"/>
            </a:rPr>
            <a:t>The following data points were collected at random from a sample of 25 recently sold homes.</a:t>
          </a:r>
        </a:p>
        <a:p>
          <a:endParaRPr lang="en-US" sz="2800" baseline="0">
            <a:latin typeface="Lucida Bright" panose="02040602050505020304" pitchFamily="18" charset="0"/>
          </a:endParaRPr>
        </a:p>
        <a:p>
          <a:r>
            <a:rPr lang="en-US" sz="2800" baseline="0">
              <a:latin typeface="Lucida Bright" panose="02040602050505020304" pitchFamily="18" charset="0"/>
            </a:rPr>
            <a:t>What is the estimated heating cost for a home if the mean outside temperature is 32 degrees, there are 7 inches of insulation, and the furnace is 7 years old?</a:t>
          </a: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10" name="Left Arrow 3">
          <a:hlinkClick xmlns:r="http://schemas.openxmlformats.org/officeDocument/2006/relationships" r:id="rId1"/>
          <a:extLst>
            <a:ext uri="{FF2B5EF4-FFF2-40B4-BE49-F238E27FC236}">
              <a16:creationId xmlns:a16="http://schemas.microsoft.com/office/drawing/2014/main" id="{468F2212-F85E-4F22-890B-F4BA7AB9CE56}"/>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272143</xdr:colOff>
      <xdr:row>10</xdr:row>
      <xdr:rowOff>108313</xdr:rowOff>
    </xdr:from>
    <xdr:to>
      <xdr:col>11</xdr:col>
      <xdr:colOff>272143</xdr:colOff>
      <xdr:row>59</xdr:row>
      <xdr:rowOff>47353</xdr:rowOff>
    </xdr:to>
    <xdr:cxnSp macro="">
      <xdr:nvCxnSpPr>
        <xdr:cNvPr id="11" name="Straight Connector 10">
          <a:extLst>
            <a:ext uri="{FF2B5EF4-FFF2-40B4-BE49-F238E27FC236}">
              <a16:creationId xmlns:a16="http://schemas.microsoft.com/office/drawing/2014/main" id="{1C0082AF-8317-47BE-AF9E-46D0209842A6}"/>
            </a:ext>
          </a:extLst>
        </xdr:cNvPr>
        <xdr:cNvCxnSpPr/>
      </xdr:nvCxnSpPr>
      <xdr:spPr>
        <a:xfrm flipH="1">
          <a:off x="11092543" y="2013313"/>
          <a:ext cx="0" cy="149504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238126</xdr:colOff>
      <xdr:row>0</xdr:row>
      <xdr:rowOff>63500</xdr:rowOff>
    </xdr:from>
    <xdr:to>
      <xdr:col>1</xdr:col>
      <xdr:colOff>1254126</xdr:colOff>
      <xdr:row>7</xdr:row>
      <xdr:rowOff>63500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792827F3-99EF-48CB-9D9F-A4B0CE23A5C2}"/>
            </a:ext>
          </a:extLst>
        </xdr:cNvPr>
        <xdr:cNvSpPr/>
      </xdr:nvSpPr>
      <xdr:spPr>
        <a:xfrm>
          <a:off x="238126" y="63500"/>
          <a:ext cx="1619250" cy="133350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730250</xdr:colOff>
      <xdr:row>1</xdr:row>
      <xdr:rowOff>15875</xdr:rowOff>
    </xdr:from>
    <xdr:to>
      <xdr:col>6</xdr:col>
      <xdr:colOff>873125</xdr:colOff>
      <xdr:row>6</xdr:row>
      <xdr:rowOff>56696</xdr:rowOff>
    </xdr:to>
    <xdr:sp macro="" textlink="">
      <xdr:nvSpPr>
        <xdr:cNvPr id="3" name="Rounded Rectangle 1">
          <a:extLst>
            <a:ext uri="{FF2B5EF4-FFF2-40B4-BE49-F238E27FC236}">
              <a16:creationId xmlns:a16="http://schemas.microsoft.com/office/drawing/2014/main" id="{5E3C64E8-580F-4B51-A0F6-F06CC629376A}"/>
            </a:ext>
          </a:extLst>
        </xdr:cNvPr>
        <xdr:cNvSpPr/>
      </xdr:nvSpPr>
      <xdr:spPr>
        <a:xfrm>
          <a:off x="2873375" y="206375"/>
          <a:ext cx="5699125" cy="99332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1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10</xdr:col>
      <xdr:colOff>158750</xdr:colOff>
      <xdr:row>2</xdr:row>
      <xdr:rowOff>111125</xdr:rowOff>
    </xdr:from>
    <xdr:to>
      <xdr:col>13</xdr:col>
      <xdr:colOff>254000</xdr:colOff>
      <xdr:row>7</xdr:row>
      <xdr:rowOff>47625</xdr:rowOff>
    </xdr:to>
    <xdr:sp macro="" textlink="">
      <xdr:nvSpPr>
        <xdr:cNvPr id="4" name="Rounded Rectangle 11">
          <a:hlinkClick xmlns:r="http://schemas.openxmlformats.org/officeDocument/2006/relationships" r:id="rId2"/>
          <a:extLst>
            <a:ext uri="{FF2B5EF4-FFF2-40B4-BE49-F238E27FC236}">
              <a16:creationId xmlns:a16="http://schemas.microsoft.com/office/drawing/2014/main" id="{86F6E689-1755-4AAF-BAB8-72464861BCCA}"/>
            </a:ext>
          </a:extLst>
        </xdr:cNvPr>
        <xdr:cNvSpPr/>
      </xdr:nvSpPr>
      <xdr:spPr>
        <a:xfrm>
          <a:off x="13731875" y="492125"/>
          <a:ext cx="2301875" cy="88900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6</xdr:col>
      <xdr:colOff>954767</xdr:colOff>
      <xdr:row>8</xdr:row>
      <xdr:rowOff>81100</xdr:rowOff>
    </xdr:from>
    <xdr:to>
      <xdr:col>6</xdr:col>
      <xdr:colOff>954767</xdr:colOff>
      <xdr:row>46</xdr:row>
      <xdr:rowOff>20140</xdr:rowOff>
    </xdr:to>
    <xdr:cxnSp macro="">
      <xdr:nvCxnSpPr>
        <xdr:cNvPr id="5" name="Straight Connector 4">
          <a:extLst>
            <a:ext uri="{FF2B5EF4-FFF2-40B4-BE49-F238E27FC236}">
              <a16:creationId xmlns:a16="http://schemas.microsoft.com/office/drawing/2014/main" id="{E09F075B-2C03-4DD9-96C5-B60D04B08F09}"/>
            </a:ext>
          </a:extLst>
        </xdr:cNvPr>
        <xdr:cNvCxnSpPr/>
      </xdr:nvCxnSpPr>
      <xdr:spPr>
        <a:xfrm flipH="1">
          <a:off x="8650967" y="1605100"/>
          <a:ext cx="0" cy="87496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190500</xdr:colOff>
      <xdr:row>7</xdr:row>
      <xdr:rowOff>174626</xdr:rowOff>
    </xdr:from>
    <xdr:to>
      <xdr:col>6</xdr:col>
      <xdr:colOff>487589</xdr:colOff>
      <xdr:row>25</xdr:row>
      <xdr:rowOff>63500</xdr:rowOff>
    </xdr:to>
    <xdr:sp macro="" textlink="">
      <xdr:nvSpPr>
        <xdr:cNvPr id="6" name="TextBox 5">
          <a:extLst>
            <a:ext uri="{FF2B5EF4-FFF2-40B4-BE49-F238E27FC236}">
              <a16:creationId xmlns:a16="http://schemas.microsoft.com/office/drawing/2014/main" id="{F336B651-DFCD-4420-8ABA-BD950D1630B5}"/>
            </a:ext>
          </a:extLst>
        </xdr:cNvPr>
        <xdr:cNvSpPr txBox="1"/>
      </xdr:nvSpPr>
      <xdr:spPr>
        <a:xfrm>
          <a:off x="190500" y="1508126"/>
          <a:ext cx="7996464" cy="331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Market research analyst randomly selected and surveyed passengers from four airlines</a:t>
          </a:r>
          <a:r>
            <a:rPr lang="en-US" sz="2400" baseline="0">
              <a:effectLst/>
              <a:latin typeface="Lucida Bright" panose="02040602050505020304" pitchFamily="18" charset="0"/>
              <a:ea typeface="Calibri"/>
              <a:cs typeface="Times New Roman"/>
            </a:rPr>
            <a:t> to test if</a:t>
          </a:r>
          <a:r>
            <a:rPr lang="en-US" sz="2400">
              <a:effectLst/>
              <a:latin typeface="Lucida Bright" panose="02040602050505020304" pitchFamily="18" charset="0"/>
              <a:ea typeface="Calibri"/>
              <a:cs typeface="Times New Roman"/>
            </a:rPr>
            <a:t> there a difference in the mean satisfaction level among the four airlines.</a:t>
          </a:r>
          <a:endParaRPr lang="en-US" sz="2400" b="0" i="0" u="none" strike="noStrike">
            <a:solidFill>
              <a:schemeClr val="dk1"/>
            </a:solidFill>
            <a:effectLst/>
            <a:latin typeface="Lucida Bright" panose="02040602050505020304" pitchFamily="18" charset="0"/>
            <a:ea typeface="+mn-ea"/>
            <a:cs typeface="+mn-cs"/>
          </a:endParaRPr>
        </a:p>
        <a:p>
          <a:pPr marL="0" marR="0">
            <a:lnSpc>
              <a:spcPct val="115000"/>
            </a:lnSpc>
            <a:spcBef>
              <a:spcPts val="0"/>
            </a:spcBef>
            <a:spcAft>
              <a:spcPts val="1000"/>
            </a:spcAft>
          </a:pPr>
          <a:r>
            <a:rPr lang="en-US" sz="2400">
              <a:latin typeface="Lucida Bright" panose="02040602050505020304" pitchFamily="18" charset="0"/>
            </a:rPr>
            <a:t>Use the 0.01 significance level.</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What is the value of F-test?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7</xdr:col>
      <xdr:colOff>190500</xdr:colOff>
      <xdr:row>2</xdr:row>
      <xdr:rowOff>111125</xdr:rowOff>
    </xdr:from>
    <xdr:to>
      <xdr:col>9</xdr:col>
      <xdr:colOff>1349375</xdr:colOff>
      <xdr:row>7</xdr:row>
      <xdr:rowOff>130175</xdr:rowOff>
    </xdr:to>
    <xdr:sp macro="" textlink="">
      <xdr:nvSpPr>
        <xdr:cNvPr id="7" name="Rounded Rectangle 11">
          <a:hlinkClick xmlns:r="http://schemas.openxmlformats.org/officeDocument/2006/relationships" r:id="rId3"/>
          <a:extLst>
            <a:ext uri="{FF2B5EF4-FFF2-40B4-BE49-F238E27FC236}">
              <a16:creationId xmlns:a16="http://schemas.microsoft.com/office/drawing/2014/main" id="{88EBE827-7696-4808-A52B-7ED6D2AD0811}"/>
            </a:ext>
          </a:extLst>
        </xdr:cNvPr>
        <xdr:cNvSpPr/>
      </xdr:nvSpPr>
      <xdr:spPr>
        <a:xfrm>
          <a:off x="9334500" y="492125"/>
          <a:ext cx="4016375"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238125</xdr:colOff>
      <xdr:row>0</xdr:row>
      <xdr:rowOff>63500</xdr:rowOff>
    </xdr:from>
    <xdr:to>
      <xdr:col>1</xdr:col>
      <xdr:colOff>1460500</xdr:colOff>
      <xdr:row>7</xdr:row>
      <xdr:rowOff>63500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D80C306C-7DB3-4A58-A6B4-D4D0E1082260}"/>
            </a:ext>
          </a:extLst>
        </xdr:cNvPr>
        <xdr:cNvSpPr/>
      </xdr:nvSpPr>
      <xdr:spPr>
        <a:xfrm>
          <a:off x="238125" y="63500"/>
          <a:ext cx="1831975" cy="133350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269875</xdr:colOff>
      <xdr:row>0</xdr:row>
      <xdr:rowOff>142875</xdr:rowOff>
    </xdr:from>
    <xdr:to>
      <xdr:col>6</xdr:col>
      <xdr:colOff>603250</xdr:colOff>
      <xdr:row>5</xdr:row>
      <xdr:rowOff>183696</xdr:rowOff>
    </xdr:to>
    <xdr:sp macro="" textlink="">
      <xdr:nvSpPr>
        <xdr:cNvPr id="3" name="Rounded Rectangle 1">
          <a:extLst>
            <a:ext uri="{FF2B5EF4-FFF2-40B4-BE49-F238E27FC236}">
              <a16:creationId xmlns:a16="http://schemas.microsoft.com/office/drawing/2014/main" id="{6BB5A6C7-8516-4211-957E-4107A29BD702}"/>
            </a:ext>
          </a:extLst>
        </xdr:cNvPr>
        <xdr:cNvSpPr/>
      </xdr:nvSpPr>
      <xdr:spPr>
        <a:xfrm>
          <a:off x="2413000" y="142875"/>
          <a:ext cx="5889625" cy="993321"/>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a:t>
          </a:r>
          <a:r>
            <a:rPr lang="en-US" sz="3200" b="1">
              <a:solidFill>
                <a:schemeClr val="accent4">
                  <a:lumMod val="50000"/>
                </a:schemeClr>
              </a:solidFill>
              <a:latin typeface="Lucida Bright" panose="02040602050505020304" pitchFamily="18" charset="0"/>
            </a:rPr>
            <a:t> Problem</a:t>
          </a:r>
          <a:r>
            <a:rPr lang="en-US" sz="3200" b="1" baseline="0">
              <a:solidFill>
                <a:schemeClr val="accent4">
                  <a:lumMod val="50000"/>
                </a:schemeClr>
              </a:solidFill>
              <a:latin typeface="Lucida Bright" panose="02040602050505020304" pitchFamily="18" charset="0"/>
            </a:rPr>
            <a:t> 1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6</xdr:col>
      <xdr:colOff>954767</xdr:colOff>
      <xdr:row>2</xdr:row>
      <xdr:rowOff>144600</xdr:rowOff>
    </xdr:from>
    <xdr:to>
      <xdr:col>6</xdr:col>
      <xdr:colOff>954767</xdr:colOff>
      <xdr:row>40</xdr:row>
      <xdr:rowOff>83640</xdr:rowOff>
    </xdr:to>
    <xdr:cxnSp macro="">
      <xdr:nvCxnSpPr>
        <xdr:cNvPr id="5" name="Straight Connector 4">
          <a:extLst>
            <a:ext uri="{FF2B5EF4-FFF2-40B4-BE49-F238E27FC236}">
              <a16:creationId xmlns:a16="http://schemas.microsoft.com/office/drawing/2014/main" id="{3C3C0D1D-B46C-45C1-A9C1-3857CA66E2D9}"/>
            </a:ext>
          </a:extLst>
        </xdr:cNvPr>
        <xdr:cNvCxnSpPr/>
      </xdr:nvCxnSpPr>
      <xdr:spPr>
        <a:xfrm flipH="1">
          <a:off x="8654142" y="525600"/>
          <a:ext cx="0" cy="85909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190500</xdr:colOff>
      <xdr:row>7</xdr:row>
      <xdr:rowOff>174626</xdr:rowOff>
    </xdr:from>
    <xdr:to>
      <xdr:col>6</xdr:col>
      <xdr:colOff>487589</xdr:colOff>
      <xdr:row>25</xdr:row>
      <xdr:rowOff>63500</xdr:rowOff>
    </xdr:to>
    <xdr:sp macro="" textlink="">
      <xdr:nvSpPr>
        <xdr:cNvPr id="6" name="TextBox 5">
          <a:extLst>
            <a:ext uri="{FF2B5EF4-FFF2-40B4-BE49-F238E27FC236}">
              <a16:creationId xmlns:a16="http://schemas.microsoft.com/office/drawing/2014/main" id="{E033FD99-8F9E-4A54-83BE-4B72489A85C2}"/>
            </a:ext>
          </a:extLst>
        </xdr:cNvPr>
        <xdr:cNvSpPr txBox="1"/>
      </xdr:nvSpPr>
      <xdr:spPr>
        <a:xfrm>
          <a:off x="190500" y="1508126"/>
          <a:ext cx="7993289" cy="331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Market research analyst randomly selected and surveyed passengers from four airlines</a:t>
          </a:r>
          <a:r>
            <a:rPr lang="en-US" sz="2400" baseline="0">
              <a:effectLst/>
              <a:latin typeface="Lucida Bright" panose="02040602050505020304" pitchFamily="18" charset="0"/>
              <a:ea typeface="Calibri"/>
              <a:cs typeface="Times New Roman"/>
            </a:rPr>
            <a:t> to test if</a:t>
          </a:r>
          <a:r>
            <a:rPr lang="en-US" sz="2400">
              <a:effectLst/>
              <a:latin typeface="Lucida Bright" panose="02040602050505020304" pitchFamily="18" charset="0"/>
              <a:ea typeface="Calibri"/>
              <a:cs typeface="Times New Roman"/>
            </a:rPr>
            <a:t> there a difference in the mean satisfaction level among the four airlines.</a:t>
          </a:r>
          <a:endParaRPr lang="en-US" sz="2400" b="0" i="0" u="none" strike="noStrike">
            <a:solidFill>
              <a:schemeClr val="dk1"/>
            </a:solidFill>
            <a:effectLst/>
            <a:latin typeface="Lucida Bright" panose="02040602050505020304" pitchFamily="18" charset="0"/>
            <a:ea typeface="+mn-ea"/>
            <a:cs typeface="+mn-cs"/>
          </a:endParaRPr>
        </a:p>
        <a:p>
          <a:pPr marL="0" marR="0">
            <a:lnSpc>
              <a:spcPct val="115000"/>
            </a:lnSpc>
            <a:spcBef>
              <a:spcPts val="0"/>
            </a:spcBef>
            <a:spcAft>
              <a:spcPts val="1000"/>
            </a:spcAft>
          </a:pPr>
          <a:r>
            <a:rPr lang="en-US" sz="2400">
              <a:latin typeface="Lucida Bright" panose="02040602050505020304" pitchFamily="18" charset="0"/>
            </a:rPr>
            <a:t>Use the 0.01 significance level.</a:t>
          </a: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What is the value of F-test?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1317625</xdr:colOff>
      <xdr:row>1</xdr:row>
      <xdr:rowOff>47625</xdr:rowOff>
    </xdr:from>
    <xdr:to>
      <xdr:col>9</xdr:col>
      <xdr:colOff>1031875</xdr:colOff>
      <xdr:row>6</xdr:row>
      <xdr:rowOff>66675</xdr:rowOff>
    </xdr:to>
    <xdr:sp macro="" textlink="">
      <xdr:nvSpPr>
        <xdr:cNvPr id="7" name="Rounded Rectangle 11">
          <a:hlinkClick xmlns:r="http://schemas.openxmlformats.org/officeDocument/2006/relationships" r:id="rId2"/>
          <a:extLst>
            <a:ext uri="{FF2B5EF4-FFF2-40B4-BE49-F238E27FC236}">
              <a16:creationId xmlns:a16="http://schemas.microsoft.com/office/drawing/2014/main" id="{88EBE827-7696-4808-A52B-7ED6D2AD0811}"/>
            </a:ext>
          </a:extLst>
        </xdr:cNvPr>
        <xdr:cNvSpPr/>
      </xdr:nvSpPr>
      <xdr:spPr>
        <a:xfrm>
          <a:off x="9017000" y="238125"/>
          <a:ext cx="4016375"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336550</xdr:colOff>
      <xdr:row>1</xdr:row>
      <xdr:rowOff>3175</xdr:rowOff>
    </xdr:from>
    <xdr:to>
      <xdr:col>1</xdr:col>
      <xdr:colOff>1273175</xdr:colOff>
      <xdr:row>8</xdr:row>
      <xdr:rowOff>41275</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A75A395-1C7C-4E75-9DB6-84FDE3032C3E}"/>
            </a:ext>
          </a:extLst>
        </xdr:cNvPr>
        <xdr:cNvSpPr/>
      </xdr:nvSpPr>
      <xdr:spPr>
        <a:xfrm>
          <a:off x="336550" y="193675"/>
          <a:ext cx="1539875" cy="137160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374650</xdr:colOff>
      <xdr:row>1</xdr:row>
      <xdr:rowOff>123825</xdr:rowOff>
    </xdr:from>
    <xdr:to>
      <xdr:col>5</xdr:col>
      <xdr:colOff>444500</xdr:colOff>
      <xdr:row>7</xdr:row>
      <xdr:rowOff>95250</xdr:rowOff>
    </xdr:to>
    <xdr:sp macro="" textlink="">
      <xdr:nvSpPr>
        <xdr:cNvPr id="3" name="Rounded Rectangle 1">
          <a:extLst>
            <a:ext uri="{FF2B5EF4-FFF2-40B4-BE49-F238E27FC236}">
              <a16:creationId xmlns:a16="http://schemas.microsoft.com/office/drawing/2014/main" id="{9F1FF491-5C8C-409F-B5FB-245BFB194E90}"/>
            </a:ext>
          </a:extLst>
        </xdr:cNvPr>
        <xdr:cNvSpPr/>
      </xdr:nvSpPr>
      <xdr:spPr>
        <a:xfrm>
          <a:off x="2517775" y="314325"/>
          <a:ext cx="3816350" cy="11144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2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7</xdr:col>
      <xdr:colOff>2721</xdr:colOff>
      <xdr:row>3</xdr:row>
      <xdr:rowOff>63500</xdr:rowOff>
    </xdr:from>
    <xdr:to>
      <xdr:col>7</xdr:col>
      <xdr:colOff>31750</xdr:colOff>
      <xdr:row>48</xdr:row>
      <xdr:rowOff>1090</xdr:rowOff>
    </xdr:to>
    <xdr:cxnSp macro="">
      <xdr:nvCxnSpPr>
        <xdr:cNvPr id="5" name="Straight Connector 4">
          <a:extLst>
            <a:ext uri="{FF2B5EF4-FFF2-40B4-BE49-F238E27FC236}">
              <a16:creationId xmlns:a16="http://schemas.microsoft.com/office/drawing/2014/main" id="{E6544A4C-4D67-4963-8252-71A256DF5CC0}"/>
            </a:ext>
          </a:extLst>
        </xdr:cNvPr>
        <xdr:cNvCxnSpPr/>
      </xdr:nvCxnSpPr>
      <xdr:spPr>
        <a:xfrm flipH="1">
          <a:off x="8670471" y="635000"/>
          <a:ext cx="29029" cy="120978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317500</xdr:colOff>
      <xdr:row>9</xdr:row>
      <xdr:rowOff>177800</xdr:rowOff>
    </xdr:from>
    <xdr:to>
      <xdr:col>6</xdr:col>
      <xdr:colOff>1019175</xdr:colOff>
      <xdr:row>27</xdr:row>
      <xdr:rowOff>301625</xdr:rowOff>
    </xdr:to>
    <xdr:sp macro="" textlink="">
      <xdr:nvSpPr>
        <xdr:cNvPr id="6" name="TextBox 5">
          <a:extLst>
            <a:ext uri="{FF2B5EF4-FFF2-40B4-BE49-F238E27FC236}">
              <a16:creationId xmlns:a16="http://schemas.microsoft.com/office/drawing/2014/main" id="{95332D86-32C3-40B5-AAFB-A0C97B4D4664}"/>
            </a:ext>
          </a:extLst>
        </xdr:cNvPr>
        <xdr:cNvSpPr txBox="1"/>
      </xdr:nvSpPr>
      <xdr:spPr>
        <a:xfrm>
          <a:off x="317500" y="1892300"/>
          <a:ext cx="7924800" cy="48387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400">
              <a:effectLst/>
              <a:latin typeface="Lucida Bright" panose="02040602050505020304" pitchFamily="18" charset="0"/>
              <a:ea typeface="Calibri"/>
              <a:cs typeface="Times New Roman"/>
            </a:rPr>
            <a:t>Before</a:t>
          </a:r>
          <a:r>
            <a:rPr lang="en-US" sz="2400" baseline="0">
              <a:effectLst/>
              <a:latin typeface="Lucida Bright" panose="02040602050505020304" pitchFamily="18" charset="0"/>
              <a:ea typeface="Calibri"/>
              <a:cs typeface="Times New Roman"/>
            </a:rPr>
            <a:t> installing parts from outside vendors the quality manager will take a random sample of 25 parts from the batch and test to see whether the standard deviation exceeds the 0.08 inch specification.</a:t>
          </a:r>
        </a:p>
        <a:p>
          <a:pPr marL="0" marR="0">
            <a:lnSpc>
              <a:spcPct val="115000"/>
            </a:lnSpc>
            <a:spcBef>
              <a:spcPts val="0"/>
            </a:spcBef>
            <a:spcAft>
              <a:spcPts val="1000"/>
            </a:spcAft>
          </a:pPr>
          <a:r>
            <a:rPr lang="en-US" sz="2400" b="0" baseline="0">
              <a:solidFill>
                <a:schemeClr val="dk1"/>
              </a:solidFill>
              <a:effectLst/>
              <a:latin typeface="Lucida Bright" panose="02040602050505020304" pitchFamily="18" charset="0"/>
              <a:ea typeface="+mn-ea"/>
              <a:cs typeface="+mn-cs"/>
            </a:rPr>
            <a:t>This hypothesis is test is a one-tailed, upper-tail test. </a:t>
          </a:r>
          <a:endParaRPr lang="en-US" sz="24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10</xdr:col>
      <xdr:colOff>342900</xdr:colOff>
      <xdr:row>2</xdr:row>
      <xdr:rowOff>12700</xdr:rowOff>
    </xdr:from>
    <xdr:to>
      <xdr:col>14</xdr:col>
      <xdr:colOff>571500</xdr:colOff>
      <xdr:row>7</xdr:row>
      <xdr:rowOff>31750</xdr:rowOff>
    </xdr:to>
    <xdr:sp macro="" textlink="">
      <xdr:nvSpPr>
        <xdr:cNvPr id="16" name="Rounded Rectangle 11">
          <a:hlinkClick xmlns:r="http://schemas.openxmlformats.org/officeDocument/2006/relationships" r:id="rId2"/>
          <a:extLst>
            <a:ext uri="{FF2B5EF4-FFF2-40B4-BE49-F238E27FC236}">
              <a16:creationId xmlns:a16="http://schemas.microsoft.com/office/drawing/2014/main" id="{88EBE827-7696-4808-A52B-7ED6D2AD0811}"/>
            </a:ext>
          </a:extLst>
        </xdr:cNvPr>
        <xdr:cNvSpPr/>
      </xdr:nvSpPr>
      <xdr:spPr>
        <a:xfrm>
          <a:off x="13439775" y="393700"/>
          <a:ext cx="2578100" cy="971550"/>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7</xdr:col>
      <xdr:colOff>253999</xdr:colOff>
      <xdr:row>2</xdr:row>
      <xdr:rowOff>31750</xdr:rowOff>
    </xdr:from>
    <xdr:to>
      <xdr:col>9</xdr:col>
      <xdr:colOff>1412874</xdr:colOff>
      <xdr:row>7</xdr:row>
      <xdr:rowOff>50800</xdr:rowOff>
    </xdr:to>
    <xdr:sp macro="" textlink="">
      <xdr:nvSpPr>
        <xdr:cNvPr id="18" name="Rounded Rectangle 11">
          <a:hlinkClick xmlns:r="http://schemas.openxmlformats.org/officeDocument/2006/relationships" r:id="rId2"/>
          <a:extLst>
            <a:ext uri="{FF2B5EF4-FFF2-40B4-BE49-F238E27FC236}">
              <a16:creationId xmlns:a16="http://schemas.microsoft.com/office/drawing/2014/main" id="{88EBE827-7696-4808-A52B-7ED6D2AD0811}"/>
            </a:ext>
          </a:extLst>
        </xdr:cNvPr>
        <xdr:cNvSpPr/>
      </xdr:nvSpPr>
      <xdr:spPr>
        <a:xfrm>
          <a:off x="8921749" y="412750"/>
          <a:ext cx="4016375"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876300</xdr:colOff>
      <xdr:row>1</xdr:row>
      <xdr:rowOff>19050</xdr:rowOff>
    </xdr:from>
    <xdr:to>
      <xdr:col>2</xdr:col>
      <xdr:colOff>876300</xdr:colOff>
      <xdr:row>8</xdr:row>
      <xdr:rowOff>57150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331150C8-BC73-4209-8E78-5435522B7E32}"/>
            </a:ext>
          </a:extLst>
        </xdr:cNvPr>
        <xdr:cNvSpPr/>
      </xdr:nvSpPr>
      <xdr:spPr>
        <a:xfrm>
          <a:off x="1485900" y="209550"/>
          <a:ext cx="1543050" cy="137160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3</xdr:col>
      <xdr:colOff>133351</xdr:colOff>
      <xdr:row>1</xdr:row>
      <xdr:rowOff>0</xdr:rowOff>
    </xdr:from>
    <xdr:to>
      <xdr:col>8</xdr:col>
      <xdr:colOff>952501</xdr:colOff>
      <xdr:row>8</xdr:row>
      <xdr:rowOff>1813</xdr:rowOff>
    </xdr:to>
    <xdr:sp macro="" textlink="">
      <xdr:nvSpPr>
        <xdr:cNvPr id="4" name="Rounded Rectangle 1">
          <a:extLst>
            <a:ext uri="{FF2B5EF4-FFF2-40B4-BE49-F238E27FC236}">
              <a16:creationId xmlns:a16="http://schemas.microsoft.com/office/drawing/2014/main" id="{361BE805-8692-47F9-8541-310BD622F7B8}"/>
            </a:ext>
          </a:extLst>
        </xdr:cNvPr>
        <xdr:cNvSpPr/>
      </xdr:nvSpPr>
      <xdr:spPr>
        <a:xfrm>
          <a:off x="3657601" y="190500"/>
          <a:ext cx="7258050" cy="13353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a:t>
          </a:r>
          <a:r>
            <a:rPr lang="en-US" sz="3200" b="1">
              <a:solidFill>
                <a:schemeClr val="accent4">
                  <a:lumMod val="50000"/>
                </a:schemeClr>
              </a:solidFill>
              <a:latin typeface="Lucida Bright" panose="02040602050505020304" pitchFamily="18" charset="0"/>
            </a:rPr>
            <a:t> Problem</a:t>
          </a:r>
          <a:r>
            <a:rPr lang="en-US" sz="3200" b="1" baseline="0">
              <a:solidFill>
                <a:schemeClr val="accent4">
                  <a:lumMod val="50000"/>
                </a:schemeClr>
              </a:solidFill>
              <a:latin typeface="Lucida Bright" panose="02040602050505020304" pitchFamily="18" charset="0"/>
            </a:rPr>
            <a:t> 2  </a:t>
          </a:r>
          <a:endParaRPr lang="en-US" sz="3200" b="1">
            <a:solidFill>
              <a:schemeClr val="accent4">
                <a:lumMod val="50000"/>
              </a:schemeClr>
            </a:solidFill>
            <a:latin typeface="Lucida Bright" panose="02040602050505020304" pitchFamily="18" charset="0"/>
          </a:endParaRPr>
        </a:p>
      </xdr:txBody>
    </xdr:sp>
    <xdr:clientData/>
  </xdr:twoCellAnchor>
  <xdr:twoCellAnchor editAs="oneCell">
    <xdr:from>
      <xdr:col>1</xdr:col>
      <xdr:colOff>217714</xdr:colOff>
      <xdr:row>26</xdr:row>
      <xdr:rowOff>95250</xdr:rowOff>
    </xdr:from>
    <xdr:to>
      <xdr:col>6</xdr:col>
      <xdr:colOff>283652</xdr:colOff>
      <xdr:row>35</xdr:row>
      <xdr:rowOff>311605</xdr:rowOff>
    </xdr:to>
    <xdr:pic>
      <xdr:nvPicPr>
        <xdr:cNvPr id="7" name="Picture 6" descr="Sampling distribution of the F and t statistic - ANOVA">
          <a:extLst>
            <a:ext uri="{FF2B5EF4-FFF2-40B4-BE49-F238E27FC236}">
              <a16:creationId xmlns:a16="http://schemas.microsoft.com/office/drawing/2014/main" id="{17947686-E939-40D9-A9BC-9A8357AFA21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7314" y="5895975"/>
          <a:ext cx="6662681" cy="3332390"/>
        </a:xfrm>
        <a:prstGeom prst="rect">
          <a:avLst/>
        </a:prstGeom>
        <a:solidFill>
          <a:schemeClr val="bg1"/>
        </a:solidFill>
      </xdr:spPr>
    </xdr:pic>
    <xdr:clientData/>
  </xdr:twoCellAnchor>
  <xdr:twoCellAnchor>
    <xdr:from>
      <xdr:col>6</xdr:col>
      <xdr:colOff>56696</xdr:colOff>
      <xdr:row>7</xdr:row>
      <xdr:rowOff>121922</xdr:rowOff>
    </xdr:from>
    <xdr:to>
      <xdr:col>6</xdr:col>
      <xdr:colOff>56696</xdr:colOff>
      <xdr:row>45</xdr:row>
      <xdr:rowOff>210640</xdr:rowOff>
    </xdr:to>
    <xdr:cxnSp macro="">
      <xdr:nvCxnSpPr>
        <xdr:cNvPr id="10" name="Straight Connector 9">
          <a:extLst>
            <a:ext uri="{FF2B5EF4-FFF2-40B4-BE49-F238E27FC236}">
              <a16:creationId xmlns:a16="http://schemas.microsoft.com/office/drawing/2014/main" id="{DA522FF1-1C3A-4D55-A03A-0ADDAB6E6620}"/>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24</xdr:row>
      <xdr:rowOff>152400</xdr:rowOff>
    </xdr:to>
    <xdr:sp macro="" textlink="">
      <xdr:nvSpPr>
        <xdr:cNvPr id="11" name="TextBox 10">
          <a:extLst>
            <a:ext uri="{FF2B5EF4-FFF2-40B4-BE49-F238E27FC236}">
              <a16:creationId xmlns:a16="http://schemas.microsoft.com/office/drawing/2014/main" id="{820B87EF-60B4-4E60-AFB5-8BC5F64F8FF6}"/>
            </a:ext>
          </a:extLst>
        </xdr:cNvPr>
        <xdr:cNvSpPr txBox="1"/>
      </xdr:nvSpPr>
      <xdr:spPr>
        <a:xfrm>
          <a:off x="206375" y="1873250"/>
          <a:ext cx="6670675" cy="3460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Before</a:t>
          </a:r>
          <a:r>
            <a:rPr lang="en-US" sz="2000" baseline="0">
              <a:effectLst/>
              <a:latin typeface="Lucida Bright" panose="02040602050505020304" pitchFamily="18" charset="0"/>
              <a:ea typeface="Calibri"/>
              <a:cs typeface="Times New Roman"/>
            </a:rPr>
            <a:t> installing parts from outside vendors the quality manager will take a random sample of 25 parts from the batch and test to see whether the standard deviation exceeds the 0.08 inch specification.</a:t>
          </a:r>
        </a:p>
        <a:p>
          <a:pPr marL="0" marR="0">
            <a:lnSpc>
              <a:spcPct val="115000"/>
            </a:lnSpc>
            <a:spcBef>
              <a:spcPts val="0"/>
            </a:spcBef>
            <a:spcAft>
              <a:spcPts val="1000"/>
            </a:spcAft>
          </a:pPr>
          <a:r>
            <a:rPr lang="en-US" sz="2000" b="0" baseline="0">
              <a:solidFill>
                <a:schemeClr val="dk1"/>
              </a:solidFill>
              <a:effectLst/>
              <a:latin typeface="Lucida Bright" panose="02040602050505020304" pitchFamily="18" charset="0"/>
              <a:ea typeface="+mn-ea"/>
              <a:cs typeface="+mn-cs"/>
            </a:rPr>
            <a:t>This hypothesis is test is a one-tailed, upper-tail test. </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340178</xdr:colOff>
      <xdr:row>9</xdr:row>
      <xdr:rowOff>81643</xdr:rowOff>
    </xdr:from>
    <xdr:to>
      <xdr:col>11</xdr:col>
      <xdr:colOff>557892</xdr:colOff>
      <xdr:row>83</xdr:row>
      <xdr:rowOff>27214</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18494C1A-F58B-4BD1-8E1E-F896174FC6D6}"/>
                </a:ext>
              </a:extLst>
            </xdr:cNvPr>
            <xdr:cNvSpPr txBox="1"/>
          </xdr:nvSpPr>
          <xdr:spPr>
            <a:xfrm>
              <a:off x="7569653" y="1796143"/>
              <a:ext cx="6551839" cy="1790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standard deviation 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0.08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0.0064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0.0064</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m:rPr>
                          <m:sty m:val="p"/>
                        </m:rPr>
                        <a:rPr lang="el-GR" sz="2000" b="0" i="1" baseline="0">
                          <a:solidFill>
                            <a:schemeClr val="dk1"/>
                          </a:solidFill>
                          <a:effectLst/>
                          <a:latin typeface="Cambria Math" panose="02040503050406030204" pitchFamily="18" charset="0"/>
                          <a:ea typeface="+mn-ea"/>
                          <a:cs typeface="+mn-cs"/>
                        </a:rPr>
                        <m:t>σ</m:t>
                      </m:r>
                    </m:e>
                    <m:sup>
                      <m:r>
                        <a:rPr lang="en-US" sz="2000" b="0" i="1" baseline="0">
                          <a:solidFill>
                            <a:schemeClr val="dk1"/>
                          </a:solidFill>
                          <a:effectLst/>
                          <a:latin typeface="Cambria Math" panose="02040503050406030204" pitchFamily="18" charset="0"/>
                          <a:ea typeface="+mn-ea"/>
                          <a:cs typeface="+mn-cs"/>
                        </a:rPr>
                        <m:t>2</m:t>
                      </m:r>
                    </m:sup>
                  </m:sSup>
                </m:oMath>
              </a14:m>
              <a:r>
                <a:rPr lang="en-US" sz="2000" b="0" baseline="0">
                  <a:solidFill>
                    <a:schemeClr val="dk1"/>
                  </a:solidFill>
                  <a:effectLst/>
                  <a:latin typeface="Lucida Bright" panose="02040602050505020304" pitchFamily="18" charset="0"/>
                  <a:ea typeface="+mn-ea"/>
                  <a:cs typeface="+mn-cs"/>
                </a:rPr>
                <a:t> &gt; 0.0064</a:t>
              </a:r>
              <a:endParaRPr lang="en-US" sz="20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.0064</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.0064</a:t>
              </a:r>
              <a:r>
                <a:rPr lang="en-US" sz="2400" b="0" baseline="-25000">
                  <a:solidFill>
                    <a:schemeClr val="dk1"/>
                  </a:solidFill>
                  <a:effectLst/>
                  <a:latin typeface="Lucida Bright" panose="02040602050505020304" pitchFamily="18" charset="0"/>
                  <a:ea typeface="+mn-ea"/>
                  <a:cs typeface="+mn-cs"/>
                </a:rPr>
                <a:t>= </a:t>
              </a:r>
              <a:r>
                <a:rPr lang="en-US" sz="2800" b="0" baseline="-25000">
                  <a:solidFill>
                    <a:schemeClr val="dk1"/>
                  </a:solidFill>
                  <a:effectLst/>
                  <a:latin typeface="Lucida Bright" panose="02040602050505020304" pitchFamily="18" charset="0"/>
                  <a:ea typeface="+mn-ea"/>
                  <a:cs typeface="+mn-cs"/>
                </a:rPr>
                <a:t>30.14</a:t>
              </a:r>
              <a:endParaRPr lang="en-US" sz="2800" b="0" baseline="-2500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25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0.0108</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((25-1)(0.0108)/0.0064=</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40.5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=40.5 &gt; 36.42,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not exceed the 0.0025 limit. The company appears to have a problem with the variation of this part.</a:t>
              </a:r>
              <a:endParaRPr lang="en-US" sz="2400" b="0">
                <a:solidFill>
                  <a:schemeClr val="tx1"/>
                </a:solidFill>
                <a:latin typeface="Lucida Bright" panose="02040602050505020304" pitchFamily="18" charset="0"/>
              </a:endParaRPr>
            </a:p>
          </xdr:txBody>
        </xdr:sp>
      </mc:Choice>
      <mc:Fallback xmlns="">
        <xdr:sp macro="" textlink="">
          <xdr:nvSpPr>
            <xdr:cNvPr id="12" name="TextBox 11">
              <a:extLst>
                <a:ext uri="{FF2B5EF4-FFF2-40B4-BE49-F238E27FC236}">
                  <a16:creationId xmlns:a16="http://schemas.microsoft.com/office/drawing/2014/main" id="{18494C1A-F58B-4BD1-8E1E-F896174FC6D6}"/>
                </a:ext>
              </a:extLst>
            </xdr:cNvPr>
            <xdr:cNvSpPr txBox="1"/>
          </xdr:nvSpPr>
          <xdr:spPr>
            <a:xfrm>
              <a:off x="7569653" y="1796143"/>
              <a:ext cx="6551839" cy="17900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a:latin typeface="Lucida Bright" panose="02040602050505020304" pitchFamily="18" charset="0"/>
                </a:rPr>
                <a:t>The</a:t>
              </a:r>
              <a:r>
                <a:rPr lang="en-US" sz="2000" baseline="0">
                  <a:latin typeface="Lucida Bright" panose="02040602050505020304" pitchFamily="18" charset="0"/>
                </a:rPr>
                <a:t> standard deviation for the  diameter of a part is the parameter of interest.</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a:t>
              </a:r>
              <a:r>
                <a:rPr lang="en-US" sz="2400" b="0" baseline="0">
                  <a:solidFill>
                    <a:schemeClr val="tx1"/>
                  </a:solidFill>
                  <a:latin typeface="Calibri" panose="020F0502020204030204" pitchFamily="34" charset="0"/>
                  <a:cs typeface="Calibri" panose="020F0502020204030204" pitchFamily="34" charset="0"/>
                </a:rPr>
                <a:t>0.08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0" baseline="0">
                  <a:solidFill>
                    <a:schemeClr val="tx1"/>
                  </a:solidFill>
                  <a:latin typeface="Lucida Bright" panose="02040602050505020304" pitchFamily="18" charset="0"/>
                  <a:cs typeface="Times New Roman" panose="02020603050405020304" pitchFamily="18" charset="0"/>
                </a:rPr>
                <a:t>0.0064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a:t>
              </a:r>
              <a:r>
                <a:rPr lang="en-US" sz="2800" b="0" baseline="0">
                  <a:solidFill>
                    <a:schemeClr val="dk1"/>
                  </a:solidFill>
                  <a:effectLst/>
                  <a:latin typeface="Lucida Bright" panose="02040602050505020304" pitchFamily="18" charset="0"/>
                  <a:ea typeface="+mn-ea"/>
                  <a:cs typeface="+mn-cs"/>
                </a:rPr>
                <a:t> </a:t>
              </a:r>
              <a:r>
                <a:rPr lang="en-US" sz="2000" b="0" baseline="0">
                  <a:solidFill>
                    <a:schemeClr val="dk1"/>
                  </a:solidFill>
                  <a:effectLst/>
                  <a:latin typeface="Lucida Bright" panose="02040602050505020304" pitchFamily="18" charset="0"/>
                  <a:ea typeface="+mn-ea"/>
                  <a:cs typeface="+mn-cs"/>
                </a:rPr>
                <a:t>0.0064</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000" b="0" i="0" baseline="0">
                  <a:solidFill>
                    <a:schemeClr val="dk1"/>
                  </a:solidFill>
                  <a:effectLst/>
                  <a:latin typeface="Cambria Math" panose="02040503050406030204" pitchFamily="18" charset="0"/>
                  <a:ea typeface="+mn-ea"/>
                  <a:cs typeface="+mn-cs"/>
                </a:rPr>
                <a:t>σ</a:t>
              </a:r>
              <a:r>
                <a:rPr lang="en-US" sz="2000" b="0" i="0" baseline="0">
                  <a:solidFill>
                    <a:schemeClr val="dk1"/>
                  </a:solidFill>
                  <a:effectLst/>
                  <a:latin typeface="Cambria Math" panose="02040503050406030204" pitchFamily="18" charset="0"/>
                  <a:ea typeface="+mn-ea"/>
                  <a:cs typeface="+mn-cs"/>
                </a:rPr>
                <a:t>^2</a:t>
              </a:r>
              <a:r>
                <a:rPr lang="en-US" sz="2000" b="0" baseline="0">
                  <a:solidFill>
                    <a:schemeClr val="dk1"/>
                  </a:solidFill>
                  <a:effectLst/>
                  <a:latin typeface="Lucida Bright" panose="02040602050505020304" pitchFamily="18" charset="0"/>
                  <a:ea typeface="+mn-ea"/>
                  <a:cs typeface="+mn-cs"/>
                </a:rPr>
                <a:t> &gt; 0.0064</a:t>
              </a:r>
              <a:endParaRPr lang="en-US" sz="20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.0064</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.0064</a:t>
              </a:r>
              <a:r>
                <a:rPr lang="en-US" sz="2400" b="0" baseline="-25000">
                  <a:solidFill>
                    <a:schemeClr val="dk1"/>
                  </a:solidFill>
                  <a:effectLst/>
                  <a:latin typeface="Lucida Bright" panose="02040602050505020304" pitchFamily="18" charset="0"/>
                  <a:ea typeface="+mn-ea"/>
                  <a:cs typeface="+mn-cs"/>
                </a:rPr>
                <a:t>= </a:t>
              </a:r>
              <a:r>
                <a:rPr lang="en-US" sz="2800" b="0" baseline="-25000">
                  <a:solidFill>
                    <a:schemeClr val="dk1"/>
                  </a:solidFill>
                  <a:effectLst/>
                  <a:latin typeface="Lucida Bright" panose="02040602050505020304" pitchFamily="18" charset="0"/>
                  <a:ea typeface="+mn-ea"/>
                  <a:cs typeface="+mn-cs"/>
                </a:rPr>
                <a:t>30.14</a:t>
              </a:r>
              <a:endParaRPr lang="en-US" sz="2800" b="0" baseline="-25000">
                <a:solidFill>
                  <a:schemeClr val="tx1"/>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25 parts gives a sample variance for part diameter of :</a:t>
              </a:r>
            </a:p>
            <a:p>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0.0108</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((25-1)(0.0108)/0.0064=</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40.5</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=40.5 &gt; 36.42, 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a:solidFill>
                  <a:srgbClr val="002060"/>
                </a:solidFill>
                <a:effectLst/>
                <a:latin typeface="Lucida Bright" panose="02040602050505020304" pitchFamily="18" charset="0"/>
              </a:endParaRPr>
            </a:p>
            <a:p>
              <a:r>
                <a:rPr lang="en-US" sz="2400" b="0">
                  <a:solidFill>
                    <a:schemeClr val="tx1"/>
                  </a:solidFill>
                  <a:latin typeface="Lucida Bright" panose="02040602050505020304" pitchFamily="18" charset="0"/>
                </a:rPr>
                <a:t>The</a:t>
              </a:r>
              <a:r>
                <a:rPr lang="en-US" sz="2400" b="0" baseline="0">
                  <a:solidFill>
                    <a:schemeClr val="tx1"/>
                  </a:solidFill>
                  <a:latin typeface="Lucida Bright" panose="02040602050505020304" pitchFamily="18" charset="0"/>
                </a:rPr>
                <a:t> variance of the population does not exceed the 0.0025 limit. The company appears to have a problem with the variation of this part.</a:t>
              </a:r>
              <a:endParaRPr lang="en-US" sz="2400" b="0">
                <a:solidFill>
                  <a:schemeClr val="tx1"/>
                </a:solidFill>
                <a:latin typeface="Lucida Bright" panose="02040602050505020304" pitchFamily="18" charset="0"/>
              </a:endParaRPr>
            </a:p>
          </xdr:txBody>
        </xdr:sp>
      </mc:Fallback>
    </mc:AlternateContent>
    <xdr:clientData/>
  </xdr:twoCellAnchor>
  <xdr:twoCellAnchor>
    <xdr:from>
      <xdr:col>12</xdr:col>
      <xdr:colOff>165553</xdr:colOff>
      <xdr:row>31</xdr:row>
      <xdr:rowOff>316593</xdr:rowOff>
    </xdr:from>
    <xdr:to>
      <xdr:col>19</xdr:col>
      <xdr:colOff>160563</xdr:colOff>
      <xdr:row>37</xdr:row>
      <xdr:rowOff>187778</xdr:rowOff>
    </xdr:to>
    <xdr:sp macro="" textlink="">
      <xdr:nvSpPr>
        <xdr:cNvPr id="13" name="TextBox 12">
          <a:extLst>
            <a:ext uri="{FF2B5EF4-FFF2-40B4-BE49-F238E27FC236}">
              <a16:creationId xmlns:a16="http://schemas.microsoft.com/office/drawing/2014/main" id="{3B24B774-14B5-46E8-9C4C-B795AB487E4C}"/>
            </a:ext>
          </a:extLst>
        </xdr:cNvPr>
        <xdr:cNvSpPr txBox="1"/>
      </xdr:nvSpPr>
      <xdr:spPr>
        <a:xfrm>
          <a:off x="14472103" y="8317593"/>
          <a:ext cx="4624160" cy="217623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(25-1) = 24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2</xdr:col>
      <xdr:colOff>802822</xdr:colOff>
      <xdr:row>33</xdr:row>
      <xdr:rowOff>68036</xdr:rowOff>
    </xdr:from>
    <xdr:to>
      <xdr:col>3</xdr:col>
      <xdr:colOff>843644</xdr:colOff>
      <xdr:row>34</xdr:row>
      <xdr:rowOff>231321</xdr:rowOff>
    </xdr:to>
    <xdr:sp macro="" textlink="">
      <xdr:nvSpPr>
        <xdr:cNvPr id="14" name="TextBox 13">
          <a:extLst>
            <a:ext uri="{FF2B5EF4-FFF2-40B4-BE49-F238E27FC236}">
              <a16:creationId xmlns:a16="http://schemas.microsoft.com/office/drawing/2014/main" id="{05305224-A3EB-404A-BD34-6D5BB949AC5A}"/>
            </a:ext>
          </a:extLst>
        </xdr:cNvPr>
        <xdr:cNvSpPr txBox="1"/>
      </xdr:nvSpPr>
      <xdr:spPr>
        <a:xfrm>
          <a:off x="2945947" y="8983436"/>
          <a:ext cx="1402897" cy="534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36.42</a:t>
          </a:r>
        </a:p>
      </xdr:txBody>
    </xdr:sp>
    <xdr:clientData/>
  </xdr:twoCellAnchor>
  <xdr:twoCellAnchor>
    <xdr:from>
      <xdr:col>3</xdr:col>
      <xdr:colOff>911677</xdr:colOff>
      <xdr:row>33</xdr:row>
      <xdr:rowOff>68036</xdr:rowOff>
    </xdr:from>
    <xdr:to>
      <xdr:col>5</xdr:col>
      <xdr:colOff>27213</xdr:colOff>
      <xdr:row>34</xdr:row>
      <xdr:rowOff>244929</xdr:rowOff>
    </xdr:to>
    <xdr:sp macro="" textlink="">
      <xdr:nvSpPr>
        <xdr:cNvPr id="15" name="TextBox 14">
          <a:extLst>
            <a:ext uri="{FF2B5EF4-FFF2-40B4-BE49-F238E27FC236}">
              <a16:creationId xmlns:a16="http://schemas.microsoft.com/office/drawing/2014/main" id="{55766FF6-BA46-4925-9D48-B03D4FAD71BD}"/>
            </a:ext>
          </a:extLst>
        </xdr:cNvPr>
        <xdr:cNvSpPr txBox="1"/>
      </xdr:nvSpPr>
      <xdr:spPr>
        <a:xfrm>
          <a:off x="4416877" y="8983436"/>
          <a:ext cx="1506311" cy="548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40.5</a:t>
          </a:r>
        </a:p>
      </xdr:txBody>
    </xdr:sp>
    <xdr:clientData/>
  </xdr:twoCellAnchor>
  <xdr:twoCellAnchor>
    <xdr:from>
      <xdr:col>4</xdr:col>
      <xdr:colOff>54429</xdr:colOff>
      <xdr:row>30</xdr:row>
      <xdr:rowOff>231320</xdr:rowOff>
    </xdr:from>
    <xdr:to>
      <xdr:col>4</xdr:col>
      <xdr:colOff>816429</xdr:colOff>
      <xdr:row>31</xdr:row>
      <xdr:rowOff>244927</xdr:rowOff>
    </xdr:to>
    <xdr:sp macro="" textlink="">
      <xdr:nvSpPr>
        <xdr:cNvPr id="16" name="TextBox 15">
          <a:extLst>
            <a:ext uri="{FF2B5EF4-FFF2-40B4-BE49-F238E27FC236}">
              <a16:creationId xmlns:a16="http://schemas.microsoft.com/office/drawing/2014/main" id="{B430C168-CDC9-45EE-A98F-0FF6024A5177}"/>
            </a:ext>
          </a:extLst>
        </xdr:cNvPr>
        <xdr:cNvSpPr txBox="1"/>
      </xdr:nvSpPr>
      <xdr:spPr>
        <a:xfrm>
          <a:off x="4835979" y="7908470"/>
          <a:ext cx="762000" cy="40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54429</xdr:colOff>
      <xdr:row>30</xdr:row>
      <xdr:rowOff>220434</xdr:rowOff>
    </xdr:from>
    <xdr:to>
      <xdr:col>3</xdr:col>
      <xdr:colOff>1088572</xdr:colOff>
      <xdr:row>31</xdr:row>
      <xdr:rowOff>234041</xdr:rowOff>
    </xdr:to>
    <xdr:sp macro="" textlink="">
      <xdr:nvSpPr>
        <xdr:cNvPr id="17" name="TextBox 16">
          <a:extLst>
            <a:ext uri="{FF2B5EF4-FFF2-40B4-BE49-F238E27FC236}">
              <a16:creationId xmlns:a16="http://schemas.microsoft.com/office/drawing/2014/main" id="{2FD01178-5C27-4FDA-8D2F-D7B9639E95AE}"/>
            </a:ext>
          </a:extLst>
        </xdr:cNvPr>
        <xdr:cNvSpPr txBox="1"/>
      </xdr:nvSpPr>
      <xdr:spPr>
        <a:xfrm>
          <a:off x="3559629" y="7897584"/>
          <a:ext cx="1034143" cy="4041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4</xdr:col>
      <xdr:colOff>353785</xdr:colOff>
      <xdr:row>31</xdr:row>
      <xdr:rowOff>312965</xdr:rowOff>
    </xdr:from>
    <xdr:to>
      <xdr:col>4</xdr:col>
      <xdr:colOff>489858</xdr:colOff>
      <xdr:row>32</xdr:row>
      <xdr:rowOff>358903</xdr:rowOff>
    </xdr:to>
    <xdr:sp macro="" textlink="">
      <xdr:nvSpPr>
        <xdr:cNvPr id="18" name="Arrow: Up-Down 17">
          <a:extLst>
            <a:ext uri="{FF2B5EF4-FFF2-40B4-BE49-F238E27FC236}">
              <a16:creationId xmlns:a16="http://schemas.microsoft.com/office/drawing/2014/main" id="{878B0C0B-E412-4E7C-822B-4DD2972EA39F}"/>
            </a:ext>
          </a:extLst>
        </xdr:cNvPr>
        <xdr:cNvSpPr/>
      </xdr:nvSpPr>
      <xdr:spPr>
        <a:xfrm>
          <a:off x="5135335" y="8380640"/>
          <a:ext cx="136073" cy="455513"/>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478970</xdr:colOff>
      <xdr:row>31</xdr:row>
      <xdr:rowOff>247651</xdr:rowOff>
    </xdr:from>
    <xdr:to>
      <xdr:col>3</xdr:col>
      <xdr:colOff>615043</xdr:colOff>
      <xdr:row>32</xdr:row>
      <xdr:rowOff>293589</xdr:rowOff>
    </xdr:to>
    <xdr:sp macro="" textlink="">
      <xdr:nvSpPr>
        <xdr:cNvPr id="19" name="Arrow: Up-Down 18">
          <a:extLst>
            <a:ext uri="{FF2B5EF4-FFF2-40B4-BE49-F238E27FC236}">
              <a16:creationId xmlns:a16="http://schemas.microsoft.com/office/drawing/2014/main" id="{3D0F8515-72A9-46DB-8509-8A568DD80376}"/>
            </a:ext>
          </a:extLst>
        </xdr:cNvPr>
        <xdr:cNvSpPr/>
      </xdr:nvSpPr>
      <xdr:spPr>
        <a:xfrm>
          <a:off x="3984170" y="8315326"/>
          <a:ext cx="136073" cy="455513"/>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503465</xdr:colOff>
      <xdr:row>27</xdr:row>
      <xdr:rowOff>27213</xdr:rowOff>
    </xdr:from>
    <xdr:to>
      <xdr:col>5</xdr:col>
      <xdr:colOff>1143000</xdr:colOff>
      <xdr:row>28</xdr:row>
      <xdr:rowOff>81641</xdr:rowOff>
    </xdr:to>
    <xdr:sp macro="" textlink="">
      <xdr:nvSpPr>
        <xdr:cNvPr id="20" name="Speech Bubble: Rectangle 19">
          <a:extLst>
            <a:ext uri="{FF2B5EF4-FFF2-40B4-BE49-F238E27FC236}">
              <a16:creationId xmlns:a16="http://schemas.microsoft.com/office/drawing/2014/main" id="{074E1847-CE26-41F6-A912-8218E01ABBCB}"/>
            </a:ext>
          </a:extLst>
        </xdr:cNvPr>
        <xdr:cNvSpPr/>
      </xdr:nvSpPr>
      <xdr:spPr>
        <a:xfrm>
          <a:off x="5285015" y="6447063"/>
          <a:ext cx="1753960" cy="530678"/>
        </a:xfrm>
        <a:prstGeom prst="wedgeRectCallout">
          <a:avLst>
            <a:gd name="adj1" fmla="val -100783"/>
            <a:gd name="adj2" fmla="val 3660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latin typeface="Lucida Bright" panose="02040602050505020304" pitchFamily="18" charset="0"/>
            </a:rPr>
            <a:t>Areao of Ho </a:t>
          </a:r>
          <a:r>
            <a:rPr lang="en-US" sz="1100" baseline="0">
              <a:latin typeface="Lucida Bright" panose="02040602050505020304" pitchFamily="18" charset="0"/>
            </a:rPr>
            <a:t> Rejection</a:t>
          </a:r>
          <a:endParaRPr lang="en-US" sz="1100">
            <a:latin typeface="Lucida Bright" panose="02040602050505020304" pitchFamily="18" charset="0"/>
          </a:endParaRPr>
        </a:p>
      </xdr:txBody>
    </xdr:sp>
    <xdr:clientData/>
  </xdr:twoCellAnchor>
  <xdr:twoCellAnchor>
    <xdr:from>
      <xdr:col>9</xdr:col>
      <xdr:colOff>19050</xdr:colOff>
      <xdr:row>2</xdr:row>
      <xdr:rowOff>38100</xdr:rowOff>
    </xdr:from>
    <xdr:to>
      <xdr:col>14</xdr:col>
      <xdr:colOff>73025</xdr:colOff>
      <xdr:row>7</xdr:row>
      <xdr:rowOff>57150</xdr:rowOff>
    </xdr:to>
    <xdr:sp macro="" textlink="">
      <xdr:nvSpPr>
        <xdr:cNvPr id="21" name="Rounded Rectangle 11">
          <a:hlinkClick xmlns:r="http://schemas.openxmlformats.org/officeDocument/2006/relationships" r:id="rId3"/>
          <a:extLst>
            <a:ext uri="{FF2B5EF4-FFF2-40B4-BE49-F238E27FC236}">
              <a16:creationId xmlns:a16="http://schemas.microsoft.com/office/drawing/2014/main" id="{88EBE827-7696-4808-A52B-7ED6D2AD0811}"/>
            </a:ext>
          </a:extLst>
        </xdr:cNvPr>
        <xdr:cNvSpPr/>
      </xdr:nvSpPr>
      <xdr:spPr>
        <a:xfrm>
          <a:off x="11582400" y="419100"/>
          <a:ext cx="4016375"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351064</xdr:colOff>
      <xdr:row>0</xdr:row>
      <xdr:rowOff>146957</xdr:rowOff>
    </xdr:from>
    <xdr:to>
      <xdr:col>1</xdr:col>
      <xdr:colOff>1387929</xdr:colOff>
      <xdr:row>6</xdr:row>
      <xdr:rowOff>176893</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9D9E5F79-A15B-485C-A8A4-BF318B4668A7}"/>
            </a:ext>
          </a:extLst>
        </xdr:cNvPr>
        <xdr:cNvSpPr/>
      </xdr:nvSpPr>
      <xdr:spPr>
        <a:xfrm>
          <a:off x="351064" y="146957"/>
          <a:ext cx="1649186" cy="11729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176893</xdr:colOff>
      <xdr:row>1</xdr:row>
      <xdr:rowOff>73479</xdr:rowOff>
    </xdr:from>
    <xdr:to>
      <xdr:col>5</xdr:col>
      <xdr:colOff>816429</xdr:colOff>
      <xdr:row>6</xdr:row>
      <xdr:rowOff>27214</xdr:rowOff>
    </xdr:to>
    <xdr:sp macro="" textlink="">
      <xdr:nvSpPr>
        <xdr:cNvPr id="3" name="Rounded Rectangle 1">
          <a:extLst>
            <a:ext uri="{FF2B5EF4-FFF2-40B4-BE49-F238E27FC236}">
              <a16:creationId xmlns:a16="http://schemas.microsoft.com/office/drawing/2014/main" id="{427BD93C-A500-4764-B8EC-611C4FBAB372}"/>
            </a:ext>
          </a:extLst>
        </xdr:cNvPr>
        <xdr:cNvSpPr/>
      </xdr:nvSpPr>
      <xdr:spPr>
        <a:xfrm>
          <a:off x="2326822" y="263979"/>
          <a:ext cx="4395107" cy="9062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a:t>
          </a:r>
          <a:r>
            <a:rPr lang="en-US" sz="3200" b="1" baseline="0">
              <a:solidFill>
                <a:schemeClr val="accent4">
                  <a:lumMod val="50000"/>
                </a:schemeClr>
              </a:solidFill>
              <a:latin typeface="Lucida Bright" panose="02040602050505020304" pitchFamily="18" charset="0"/>
            </a:rPr>
            <a:t> 3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9</xdr:col>
      <xdr:colOff>557892</xdr:colOff>
      <xdr:row>1</xdr:row>
      <xdr:rowOff>108857</xdr:rowOff>
    </xdr:from>
    <xdr:to>
      <xdr:col>11</xdr:col>
      <xdr:colOff>408214</xdr:colOff>
      <xdr:row>5</xdr:row>
      <xdr:rowOff>163286</xdr:rowOff>
    </xdr:to>
    <xdr:sp macro="" textlink="">
      <xdr:nvSpPr>
        <xdr:cNvPr id="4" name="Rounded Rectangle 11">
          <a:hlinkClick xmlns:r="http://schemas.openxmlformats.org/officeDocument/2006/relationships" r:id="rId2"/>
          <a:extLst>
            <a:ext uri="{FF2B5EF4-FFF2-40B4-BE49-F238E27FC236}">
              <a16:creationId xmlns:a16="http://schemas.microsoft.com/office/drawing/2014/main" id="{B5B6DE56-ED25-4FA3-BCF0-D2EA91248F8F}"/>
            </a:ext>
          </a:extLst>
        </xdr:cNvPr>
        <xdr:cNvSpPr/>
      </xdr:nvSpPr>
      <xdr:spPr>
        <a:xfrm>
          <a:off x="12096749" y="299357"/>
          <a:ext cx="1891394" cy="816429"/>
        </a:xfrm>
        <a:prstGeom prst="roundRect">
          <a:avLst/>
        </a:prstGeom>
        <a:solidFill>
          <a:srgbClr val="FFC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5" name="Straight Connector 4">
          <a:extLst>
            <a:ext uri="{FF2B5EF4-FFF2-40B4-BE49-F238E27FC236}">
              <a16:creationId xmlns:a16="http://schemas.microsoft.com/office/drawing/2014/main" id="{456D4A60-D976-423E-BEB3-22B82706EB11}"/>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247196</xdr:colOff>
      <xdr:row>8</xdr:row>
      <xdr:rowOff>185965</xdr:rowOff>
    </xdr:from>
    <xdr:to>
      <xdr:col>5</xdr:col>
      <xdr:colOff>993321</xdr:colOff>
      <xdr:row>27</xdr:row>
      <xdr:rowOff>204108</xdr:rowOff>
    </xdr:to>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DF8BC80F-9E28-4EBB-AC7F-1792987B2E90}"/>
                </a:ext>
              </a:extLst>
            </xdr:cNvPr>
            <xdr:cNvSpPr txBox="1"/>
          </xdr:nvSpPr>
          <xdr:spPr>
            <a:xfrm>
              <a:off x="247196" y="1709965"/>
              <a:ext cx="6651625" cy="4943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aseline="0">
                  <a:effectLst/>
                  <a:latin typeface="+mn-lt"/>
                  <a:ea typeface="Calibri"/>
                  <a:cs typeface="Times New Roman"/>
                </a:rPr>
                <a:t>Givens:</a:t>
              </a:r>
            </a:p>
            <a:p>
              <a:r>
                <a:rPr lang="en-US" sz="2800" b="0" baseline="0">
                  <a:solidFill>
                    <a:schemeClr val="dk1"/>
                  </a:solidFill>
                  <a:effectLst/>
                  <a:latin typeface="+mn-lt"/>
                  <a:ea typeface="+mn-ea"/>
                  <a:cs typeface="+mn-cs"/>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mn-lt"/>
                  <a:ea typeface="+mn-ea"/>
                  <a:cs typeface="+mn-cs"/>
                </a:rPr>
                <a:t> = 48</a:t>
              </a:r>
              <a:endParaRPr lang="en-US" sz="2800">
                <a:effectLst/>
              </a:endParaRPr>
            </a:p>
            <a:p>
              <a:pPr eaLnBrk="1" fontAlgn="auto" latinLnBrk="0" hangingPunct="1"/>
              <a:r>
                <a:rPr lang="en-US" sz="2800" b="0" baseline="0">
                  <a:solidFill>
                    <a:schemeClr val="dk1"/>
                  </a:solidFill>
                  <a:effectLst/>
                  <a:latin typeface="+mn-lt"/>
                  <a:ea typeface="+mn-ea"/>
                  <a:cs typeface="+mn-cs"/>
                </a:rPr>
                <a:t>Ha: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mn-lt"/>
                  <a:ea typeface="+mn-ea"/>
                  <a:cs typeface="+mn-cs"/>
                </a:rPr>
                <a:t> ≠ 48</a:t>
              </a:r>
            </a:p>
            <a:p>
              <a:pPr algn="l" eaLnBrk="1" fontAlgn="auto" latinLnBrk="0" hangingPunct="1"/>
              <a:r>
                <a:rPr lang="en-US" sz="2800" b="0" baseline="0">
                  <a:solidFill>
                    <a:schemeClr val="dk1"/>
                  </a:solidFill>
                  <a:effectLst/>
                  <a:latin typeface="+mn-lt"/>
                  <a:ea typeface="+mn-ea"/>
                  <a:cs typeface="+mn-cs"/>
                </a:rPr>
                <a:t>s</a:t>
              </a:r>
              <a:r>
                <a:rPr lang="en-US" sz="2800" b="0" baseline="30000">
                  <a:solidFill>
                    <a:schemeClr val="dk1"/>
                  </a:solidFill>
                  <a:effectLst/>
                  <a:latin typeface="+mn-lt"/>
                  <a:ea typeface="+mn-ea"/>
                  <a:cs typeface="+mn-cs"/>
                </a:rPr>
                <a:t>2 </a:t>
              </a:r>
              <a:r>
                <a:rPr lang="en-US" sz="2800" b="0" baseline="0">
                  <a:solidFill>
                    <a:schemeClr val="dk1"/>
                  </a:solidFill>
                  <a:effectLst/>
                  <a:latin typeface="+mn-lt"/>
                  <a:ea typeface="+mn-ea"/>
                  <a:cs typeface="+mn-cs"/>
                </a:rPr>
                <a:t>=12.6</a:t>
              </a:r>
            </a:p>
            <a:p>
              <a:pPr algn="l" eaLnBrk="1" fontAlgn="auto" latinLnBrk="0" hangingPunct="1"/>
              <a:r>
                <a:rPr lang="en-US" sz="2800" b="0" baseline="0">
                  <a:solidFill>
                    <a:schemeClr val="dk1"/>
                  </a:solidFill>
                  <a:effectLst/>
                  <a:latin typeface="+mn-lt"/>
                  <a:ea typeface="+mn-ea"/>
                  <a:cs typeface="+mn-cs"/>
                </a:rPr>
                <a:t>α = 0.1</a:t>
              </a:r>
            </a:p>
            <a:p>
              <a:pPr algn="l" eaLnBrk="1" fontAlgn="auto" latinLnBrk="0" hangingPunct="1"/>
              <a:r>
                <a:rPr lang="en-US" sz="2800" b="0" baseline="0">
                  <a:solidFill>
                    <a:schemeClr val="dk1"/>
                  </a:solidFill>
                  <a:effectLst/>
                  <a:latin typeface="+mn-lt"/>
                  <a:ea typeface="+mn-ea"/>
                  <a:cs typeface="+mn-cs"/>
                </a:rPr>
                <a:t>n = 16</a:t>
              </a:r>
            </a:p>
            <a:p>
              <a:pPr algn="l" eaLnBrk="1" fontAlgn="auto" latinLnBrk="0" hangingPunct="1"/>
              <a:r>
                <a:rPr lang="en-US" sz="2800" b="0" baseline="0">
                  <a:solidFill>
                    <a:schemeClr val="dk1"/>
                  </a:solidFill>
                  <a:effectLst/>
                  <a:latin typeface="+mn-lt"/>
                  <a:ea typeface="+mn-ea"/>
                  <a:cs typeface="+mn-cs"/>
                </a:rPr>
                <a:t>Calculate the test statistic.</a:t>
              </a:r>
              <a:endParaRPr lang="en-US" sz="2800" baseline="0">
                <a:effectLst/>
              </a:endParaRPr>
            </a:p>
            <a:p>
              <a:pPr marL="0" marR="0">
                <a:lnSpc>
                  <a:spcPct val="115000"/>
                </a:lnSpc>
                <a:spcBef>
                  <a:spcPts val="0"/>
                </a:spcBef>
                <a:spcAft>
                  <a:spcPts val="1000"/>
                </a:spcAft>
              </a:pPr>
              <a:endParaRPr lang="en-US" sz="2800" baseline="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mc:Choice>
      <mc:Fallback xmlns="">
        <xdr:sp macro="" textlink="">
          <xdr:nvSpPr>
            <xdr:cNvPr id="6" name="TextBox 5">
              <a:extLst>
                <a:ext uri="{FF2B5EF4-FFF2-40B4-BE49-F238E27FC236}">
                  <a16:creationId xmlns:a16="http://schemas.microsoft.com/office/drawing/2014/main" id="{DF8BC80F-9E28-4EBB-AC7F-1792987B2E90}"/>
                </a:ext>
              </a:extLst>
            </xdr:cNvPr>
            <xdr:cNvSpPr txBox="1"/>
          </xdr:nvSpPr>
          <xdr:spPr>
            <a:xfrm>
              <a:off x="247196" y="1709965"/>
              <a:ext cx="6651625" cy="494392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aseline="0">
                  <a:effectLst/>
                  <a:latin typeface="+mn-lt"/>
                  <a:ea typeface="Calibri"/>
                  <a:cs typeface="Times New Roman"/>
                </a:rPr>
                <a:t>Givens:</a:t>
              </a:r>
            </a:p>
            <a:p>
              <a:r>
                <a:rPr lang="en-US" sz="2800" b="0" baseline="0">
                  <a:solidFill>
                    <a:schemeClr val="dk1"/>
                  </a:solidFill>
                  <a:effectLst/>
                  <a:latin typeface="+mn-lt"/>
                  <a:ea typeface="+mn-ea"/>
                  <a:cs typeface="+mn-cs"/>
                </a:rPr>
                <a:t>Ho: </a:t>
              </a:r>
              <a:r>
                <a:rPr lang="el-GR" sz="2800" b="0" i="0" baseline="0">
                  <a:solidFill>
                    <a:schemeClr val="dk1"/>
                  </a:solidFill>
                  <a:effectLst/>
                  <a:latin typeface="+mn-lt"/>
                  <a:ea typeface="+mn-ea"/>
                  <a:cs typeface="+mn-cs"/>
                </a:rPr>
                <a:t>σ</a:t>
              </a:r>
              <a:r>
                <a:rPr lang="en-US" sz="2800" b="0" i="0" baseline="0">
                  <a:solidFill>
                    <a:schemeClr val="dk1"/>
                  </a:solidFill>
                  <a:effectLst/>
                  <a:latin typeface="+mn-lt"/>
                  <a:ea typeface="+mn-ea"/>
                  <a:cs typeface="+mn-cs"/>
                </a:rPr>
                <a:t>^2</a:t>
              </a:r>
              <a:r>
                <a:rPr lang="en-US" sz="2800" b="0" baseline="0">
                  <a:solidFill>
                    <a:schemeClr val="dk1"/>
                  </a:solidFill>
                  <a:effectLst/>
                  <a:latin typeface="+mn-lt"/>
                  <a:ea typeface="+mn-ea"/>
                  <a:cs typeface="+mn-cs"/>
                </a:rPr>
                <a:t> = 48</a:t>
              </a:r>
              <a:endParaRPr lang="en-US" sz="2800">
                <a:effectLst/>
              </a:endParaRPr>
            </a:p>
            <a:p>
              <a:pPr eaLnBrk="1" fontAlgn="auto" latinLnBrk="0" hangingPunct="1"/>
              <a:r>
                <a:rPr lang="en-US" sz="2800" b="0" baseline="0">
                  <a:solidFill>
                    <a:schemeClr val="dk1"/>
                  </a:solidFill>
                  <a:effectLst/>
                  <a:latin typeface="+mn-lt"/>
                  <a:ea typeface="+mn-ea"/>
                  <a:cs typeface="+mn-cs"/>
                </a:rPr>
                <a:t>Ha: </a:t>
              </a:r>
              <a:r>
                <a:rPr lang="el-GR" sz="2800" b="0" i="0" baseline="0">
                  <a:solidFill>
                    <a:schemeClr val="dk1"/>
                  </a:solidFill>
                  <a:effectLst/>
                  <a:latin typeface="+mn-lt"/>
                  <a:ea typeface="+mn-ea"/>
                  <a:cs typeface="+mn-cs"/>
                </a:rPr>
                <a:t>σ</a:t>
              </a:r>
              <a:r>
                <a:rPr lang="en-US" sz="2800" b="0" i="0" baseline="0">
                  <a:solidFill>
                    <a:schemeClr val="dk1"/>
                  </a:solidFill>
                  <a:effectLst/>
                  <a:latin typeface="+mn-lt"/>
                  <a:ea typeface="+mn-ea"/>
                  <a:cs typeface="+mn-cs"/>
                </a:rPr>
                <a:t>^2</a:t>
              </a:r>
              <a:r>
                <a:rPr lang="en-US" sz="2800" b="0" baseline="0">
                  <a:solidFill>
                    <a:schemeClr val="dk1"/>
                  </a:solidFill>
                  <a:effectLst/>
                  <a:latin typeface="+mn-lt"/>
                  <a:ea typeface="+mn-ea"/>
                  <a:cs typeface="+mn-cs"/>
                </a:rPr>
                <a:t> ≠ 48</a:t>
              </a:r>
            </a:p>
            <a:p>
              <a:pPr algn="l" eaLnBrk="1" fontAlgn="auto" latinLnBrk="0" hangingPunct="1"/>
              <a:r>
                <a:rPr lang="en-US" sz="2800" b="0" baseline="0">
                  <a:solidFill>
                    <a:schemeClr val="dk1"/>
                  </a:solidFill>
                  <a:effectLst/>
                  <a:latin typeface="+mn-lt"/>
                  <a:ea typeface="+mn-ea"/>
                  <a:cs typeface="+mn-cs"/>
                </a:rPr>
                <a:t>s</a:t>
              </a:r>
              <a:r>
                <a:rPr lang="en-US" sz="2800" b="0" baseline="30000">
                  <a:solidFill>
                    <a:schemeClr val="dk1"/>
                  </a:solidFill>
                  <a:effectLst/>
                  <a:latin typeface="+mn-lt"/>
                  <a:ea typeface="+mn-ea"/>
                  <a:cs typeface="+mn-cs"/>
                </a:rPr>
                <a:t>2 </a:t>
              </a:r>
              <a:r>
                <a:rPr lang="en-US" sz="2800" b="0" baseline="0">
                  <a:solidFill>
                    <a:schemeClr val="dk1"/>
                  </a:solidFill>
                  <a:effectLst/>
                  <a:latin typeface="+mn-lt"/>
                  <a:ea typeface="+mn-ea"/>
                  <a:cs typeface="+mn-cs"/>
                </a:rPr>
                <a:t>=12.6</a:t>
              </a:r>
            </a:p>
            <a:p>
              <a:pPr algn="l" eaLnBrk="1" fontAlgn="auto" latinLnBrk="0" hangingPunct="1"/>
              <a:r>
                <a:rPr lang="en-US" sz="2800" b="0" baseline="0">
                  <a:solidFill>
                    <a:schemeClr val="dk1"/>
                  </a:solidFill>
                  <a:effectLst/>
                  <a:latin typeface="+mn-lt"/>
                  <a:ea typeface="+mn-ea"/>
                  <a:cs typeface="+mn-cs"/>
                </a:rPr>
                <a:t>α = 0.1</a:t>
              </a:r>
            </a:p>
            <a:p>
              <a:pPr algn="l" eaLnBrk="1" fontAlgn="auto" latinLnBrk="0" hangingPunct="1"/>
              <a:r>
                <a:rPr lang="en-US" sz="2800" b="0" baseline="0">
                  <a:solidFill>
                    <a:schemeClr val="dk1"/>
                  </a:solidFill>
                  <a:effectLst/>
                  <a:latin typeface="+mn-lt"/>
                  <a:ea typeface="+mn-ea"/>
                  <a:cs typeface="+mn-cs"/>
                </a:rPr>
                <a:t>n = 16</a:t>
              </a:r>
            </a:p>
            <a:p>
              <a:pPr algn="l" eaLnBrk="1" fontAlgn="auto" latinLnBrk="0" hangingPunct="1"/>
              <a:r>
                <a:rPr lang="en-US" sz="2800" b="0" baseline="0">
                  <a:solidFill>
                    <a:schemeClr val="dk1"/>
                  </a:solidFill>
                  <a:effectLst/>
                  <a:latin typeface="+mn-lt"/>
                  <a:ea typeface="+mn-ea"/>
                  <a:cs typeface="+mn-cs"/>
                </a:rPr>
                <a:t>Calculate the test statistic.</a:t>
              </a:r>
              <a:endParaRPr lang="en-US" sz="2800" baseline="0">
                <a:effectLst/>
              </a:endParaRPr>
            </a:p>
            <a:p>
              <a:pPr marL="0" marR="0">
                <a:lnSpc>
                  <a:spcPct val="115000"/>
                </a:lnSpc>
                <a:spcBef>
                  <a:spcPts val="0"/>
                </a:spcBef>
                <a:spcAft>
                  <a:spcPts val="1000"/>
                </a:spcAft>
              </a:pPr>
              <a:endParaRPr lang="en-US" sz="2800" baseline="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mc:Fallback>
    </mc:AlternateContent>
    <xdr:clientData/>
  </xdr:twoCellAnchor>
  <xdr:twoCellAnchor>
    <xdr:from>
      <xdr:col>6</xdr:col>
      <xdr:colOff>340178</xdr:colOff>
      <xdr:row>9</xdr:row>
      <xdr:rowOff>81644</xdr:rowOff>
    </xdr:from>
    <xdr:to>
      <xdr:col>11</xdr:col>
      <xdr:colOff>557892</xdr:colOff>
      <xdr:row>19</xdr:row>
      <xdr:rowOff>95250</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CC16FDA2-08D1-475D-9CA1-F8D48C614407}"/>
                </a:ext>
              </a:extLst>
            </xdr:cNvPr>
            <xdr:cNvSpPr txBox="1"/>
          </xdr:nvSpPr>
          <xdr:spPr>
            <a:xfrm>
              <a:off x="7579178" y="1796144"/>
              <a:ext cx="6558643" cy="2027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((16-1)(12.6)/48=</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3.94</a:t>
              </a:r>
            </a:p>
            <a:p>
              <a:endParaRPr lang="en-US" sz="2000" baseline="0">
                <a:latin typeface="Lucida Bright" panose="02040602050505020304" pitchFamily="18" charset="0"/>
                <a:cs typeface="Times New Roman" panose="02020603050405020304" pitchFamily="18" charset="0"/>
              </a:endParaRPr>
            </a:p>
          </xdr:txBody>
        </xdr:sp>
      </mc:Choice>
      <mc:Fallback xmlns="">
        <xdr:sp macro="" textlink="">
          <xdr:nvSpPr>
            <xdr:cNvPr id="7" name="TextBox 6">
              <a:extLst>
                <a:ext uri="{FF2B5EF4-FFF2-40B4-BE49-F238E27FC236}">
                  <a16:creationId xmlns:a16="http://schemas.microsoft.com/office/drawing/2014/main" id="{CC16FDA2-08D1-475D-9CA1-F8D48C614407}"/>
                </a:ext>
              </a:extLst>
            </xdr:cNvPr>
            <xdr:cNvSpPr txBox="1"/>
          </xdr:nvSpPr>
          <xdr:spPr>
            <a:xfrm>
              <a:off x="7579178" y="1796144"/>
              <a:ext cx="6558643" cy="20274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((16-1)(12.6)/48=</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3.94</a:t>
              </a:r>
            </a:p>
            <a:p>
              <a:endParaRPr lang="en-US" sz="2000" baseline="0">
                <a:latin typeface="Lucida Bright" panose="02040602050505020304" pitchFamily="18" charset="0"/>
                <a:cs typeface="Times New Roman" panose="02020603050405020304" pitchFamily="18" charset="0"/>
              </a:endParaRPr>
            </a:p>
          </xdr:txBody>
        </xdr:sp>
      </mc:Fallback>
    </mc:AlternateContent>
    <xdr:clientData/>
  </xdr:twoCellAnchor>
  <xdr:twoCellAnchor editAs="oneCell">
    <xdr:from>
      <xdr:col>1</xdr:col>
      <xdr:colOff>693399</xdr:colOff>
      <xdr:row>50</xdr:row>
      <xdr:rowOff>26400</xdr:rowOff>
    </xdr:from>
    <xdr:to>
      <xdr:col>1</xdr:col>
      <xdr:colOff>953881</xdr:colOff>
      <xdr:row>50</xdr:row>
      <xdr:rowOff>81840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21" name="Ink 20">
              <a:extLst>
                <a:ext uri="{FF2B5EF4-FFF2-40B4-BE49-F238E27FC236}">
                  <a16:creationId xmlns:a16="http://schemas.microsoft.com/office/drawing/2014/main" id="{ABC70AFB-0C4F-43C9-A717-D097982CA315}"/>
                </a:ext>
              </a:extLst>
            </xdr14:cNvPr>
            <xdr14:cNvContentPartPr/>
          </xdr14:nvContentPartPr>
          <xdr14:nvPr macro=""/>
          <xdr14:xfrm>
            <a:off x="1305720" y="13266150"/>
            <a:ext cx="257760" cy="55440"/>
          </xdr14:xfrm>
        </xdr:contentPart>
      </mc:Choice>
      <mc:Fallback xmlns="">
        <xdr:pic>
          <xdr:nvPicPr>
            <xdr:cNvPr id="23" name="Ink 22">
              <a:extLst>
                <a:ext uri="{FF2B5EF4-FFF2-40B4-BE49-F238E27FC236}">
                  <a16:creationId xmlns:a16="http://schemas.microsoft.com/office/drawing/2014/main" id="{8A80F270-8BB4-4762-86EC-BDDF4CE59883}"/>
                </a:ext>
              </a:extLst>
            </xdr:cNvPr>
            <xdr:cNvPicPr/>
          </xdr:nvPicPr>
          <xdr:blipFill>
            <a:blip xmlns:r="http://schemas.openxmlformats.org/officeDocument/2006/relationships" r:embed="rId7"/>
            <a:stretch>
              <a:fillRect/>
            </a:stretch>
          </xdr:blipFill>
          <xdr:spPr>
            <a:xfrm>
              <a:off x="1251720" y="13158150"/>
              <a:ext cx="365400" cy="271080"/>
            </a:xfrm>
            <a:prstGeom prst="rect">
              <a:avLst/>
            </a:prstGeom>
          </xdr:spPr>
        </xdr:pic>
      </mc:Fallback>
    </mc:AlternateContent>
    <xdr:clientData/>
  </xdr:twoCellAnchor>
  <xdr:twoCellAnchor editAs="oneCell">
    <xdr:from>
      <xdr:col>1</xdr:col>
      <xdr:colOff>856839</xdr:colOff>
      <xdr:row>48</xdr:row>
      <xdr:rowOff>102840</xdr:rowOff>
    </xdr:from>
    <xdr:to>
      <xdr:col>1</xdr:col>
      <xdr:colOff>1089601</xdr:colOff>
      <xdr:row>48</xdr:row>
      <xdr:rowOff>135960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23" name="Ink 22">
              <a:extLst>
                <a:ext uri="{FF2B5EF4-FFF2-40B4-BE49-F238E27FC236}">
                  <a16:creationId xmlns:a16="http://schemas.microsoft.com/office/drawing/2014/main" id="{FB4A9D76-6EFC-4BA6-B088-7C4F75229457}"/>
                </a:ext>
              </a:extLst>
            </xdr14:cNvPr>
            <xdr14:cNvContentPartPr/>
          </xdr14:nvContentPartPr>
          <xdr14:nvPr macro=""/>
          <xdr14:xfrm>
            <a:off x="1469160" y="12961590"/>
            <a:ext cx="230040" cy="33120"/>
          </xdr14:xfrm>
        </xdr:contentPart>
      </mc:Choice>
      <mc:Fallback xmlns="">
        <xdr:pic>
          <xdr:nvPicPr>
            <xdr:cNvPr id="25" name="Ink 24">
              <a:extLst>
                <a:ext uri="{FF2B5EF4-FFF2-40B4-BE49-F238E27FC236}">
                  <a16:creationId xmlns:a16="http://schemas.microsoft.com/office/drawing/2014/main" id="{B42D2C15-3442-43C7-A385-1D958CD24972}"/>
                </a:ext>
              </a:extLst>
            </xdr:cNvPr>
            <xdr:cNvPicPr/>
          </xdr:nvPicPr>
          <xdr:blipFill>
            <a:blip xmlns:r="http://schemas.openxmlformats.org/officeDocument/2006/relationships" r:embed="rId11"/>
            <a:stretch>
              <a:fillRect/>
            </a:stretch>
          </xdr:blipFill>
          <xdr:spPr>
            <a:xfrm>
              <a:off x="1415520" y="12853590"/>
              <a:ext cx="337680" cy="248760"/>
            </a:xfrm>
            <a:prstGeom prst="rect">
              <a:avLst/>
            </a:prstGeom>
          </xdr:spPr>
        </xdr:pic>
      </mc:Fallback>
    </mc:AlternateContent>
    <xdr:clientData/>
  </xdr:twoCellAnchor>
  <xdr:twoCellAnchor editAs="oneCell">
    <xdr:from>
      <xdr:col>1</xdr:col>
      <xdr:colOff>911559</xdr:colOff>
      <xdr:row>47</xdr:row>
      <xdr:rowOff>138180</xdr:rowOff>
    </xdr:from>
    <xdr:to>
      <xdr:col>1</xdr:col>
      <xdr:colOff>1089961</xdr:colOff>
      <xdr:row>48</xdr:row>
      <xdr:rowOff>240</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24" name="Ink 23">
              <a:extLst>
                <a:ext uri="{FF2B5EF4-FFF2-40B4-BE49-F238E27FC236}">
                  <a16:creationId xmlns:a16="http://schemas.microsoft.com/office/drawing/2014/main" id="{EE11DE47-DB35-442A-BF6D-EDD756099505}"/>
                </a:ext>
              </a:extLst>
            </xdr14:cNvPr>
            <xdr14:cNvContentPartPr/>
          </xdr14:nvContentPartPr>
          <xdr14:nvPr macro=""/>
          <xdr14:xfrm>
            <a:off x="1523880" y="12806430"/>
            <a:ext cx="175680" cy="52560"/>
          </xdr14:xfrm>
        </xdr:contentPart>
      </mc:Choice>
      <mc:Fallback xmlns="">
        <xdr:pic>
          <xdr:nvPicPr>
            <xdr:cNvPr id="26" name="Ink 25">
              <a:extLst>
                <a:ext uri="{FF2B5EF4-FFF2-40B4-BE49-F238E27FC236}">
                  <a16:creationId xmlns:a16="http://schemas.microsoft.com/office/drawing/2014/main" id="{644F4834-DED1-48ED-B167-BC5451CDD193}"/>
                </a:ext>
              </a:extLst>
            </xdr:cNvPr>
            <xdr:cNvPicPr/>
          </xdr:nvPicPr>
          <xdr:blipFill>
            <a:blip xmlns:r="http://schemas.openxmlformats.org/officeDocument/2006/relationships" r:embed="rId13"/>
            <a:stretch>
              <a:fillRect/>
            </a:stretch>
          </xdr:blipFill>
          <xdr:spPr>
            <a:xfrm>
              <a:off x="1469880" y="12698430"/>
              <a:ext cx="283320" cy="268200"/>
            </a:xfrm>
            <a:prstGeom prst="rect">
              <a:avLst/>
            </a:prstGeom>
          </xdr:spPr>
        </xdr:pic>
      </mc:Fallback>
    </mc:AlternateContent>
    <xdr:clientData/>
  </xdr:twoCellAnchor>
  <xdr:twoCellAnchor editAs="oneCell">
    <xdr:from>
      <xdr:col>1</xdr:col>
      <xdr:colOff>951879</xdr:colOff>
      <xdr:row>47</xdr:row>
      <xdr:rowOff>25860</xdr:rowOff>
    </xdr:from>
    <xdr:to>
      <xdr:col>1</xdr:col>
      <xdr:colOff>1116961</xdr:colOff>
      <xdr:row>47</xdr:row>
      <xdr:rowOff>54300</xdr:rowOff>
    </xdr:to>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25" name="Ink 24">
              <a:extLst>
                <a:ext uri="{FF2B5EF4-FFF2-40B4-BE49-F238E27FC236}">
                  <a16:creationId xmlns:a16="http://schemas.microsoft.com/office/drawing/2014/main" id="{751D70C5-8987-4958-B4E7-3D5B3B1C9FF7}"/>
                </a:ext>
              </a:extLst>
            </xdr14:cNvPr>
            <xdr14:cNvContentPartPr/>
          </xdr14:nvContentPartPr>
          <xdr14:nvPr macro=""/>
          <xdr14:xfrm>
            <a:off x="1564200" y="12694110"/>
            <a:ext cx="162360" cy="28440"/>
          </xdr14:xfrm>
        </xdr:contentPart>
      </mc:Choice>
      <mc:Fallback xmlns="">
        <xdr:pic>
          <xdr:nvPicPr>
            <xdr:cNvPr id="27" name="Ink 26">
              <a:extLst>
                <a:ext uri="{FF2B5EF4-FFF2-40B4-BE49-F238E27FC236}">
                  <a16:creationId xmlns:a16="http://schemas.microsoft.com/office/drawing/2014/main" id="{ABB8B8EA-1BC1-4D71-AD9D-D1739215394D}"/>
                </a:ext>
              </a:extLst>
            </xdr:cNvPr>
            <xdr:cNvPicPr/>
          </xdr:nvPicPr>
          <xdr:blipFill>
            <a:blip xmlns:r="http://schemas.openxmlformats.org/officeDocument/2006/relationships" r:embed="rId15"/>
            <a:stretch>
              <a:fillRect/>
            </a:stretch>
          </xdr:blipFill>
          <xdr:spPr>
            <a:xfrm>
              <a:off x="1510560" y="12586110"/>
              <a:ext cx="270000" cy="244080"/>
            </a:xfrm>
            <a:prstGeom prst="rect">
              <a:avLst/>
            </a:prstGeom>
          </xdr:spPr>
        </xdr:pic>
      </mc:Fallback>
    </mc:AlternateContent>
    <xdr:clientData/>
  </xdr:twoCellAnchor>
  <xdr:twoCellAnchor editAs="oneCell">
    <xdr:from>
      <xdr:col>1</xdr:col>
      <xdr:colOff>1019919</xdr:colOff>
      <xdr:row>46</xdr:row>
      <xdr:rowOff>81000</xdr:rowOff>
    </xdr:from>
    <xdr:to>
      <xdr:col>1</xdr:col>
      <xdr:colOff>1122361</xdr:colOff>
      <xdr:row>46</xdr:row>
      <xdr:rowOff>95040</xdr:rowOff>
    </xdr:to>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26" name="Ink 25">
              <a:extLst>
                <a:ext uri="{FF2B5EF4-FFF2-40B4-BE49-F238E27FC236}">
                  <a16:creationId xmlns:a16="http://schemas.microsoft.com/office/drawing/2014/main" id="{95B06BD5-863A-49EF-8EF7-3DD89F342B52}"/>
                </a:ext>
              </a:extLst>
            </xdr14:cNvPr>
            <xdr14:cNvContentPartPr/>
          </xdr14:nvContentPartPr>
          <xdr14:nvPr macro=""/>
          <xdr14:xfrm>
            <a:off x="1632240" y="12558750"/>
            <a:ext cx="99720" cy="14040"/>
          </xdr14:xfrm>
        </xdr:contentPart>
      </mc:Choice>
      <mc:Fallback xmlns="">
        <xdr:pic>
          <xdr:nvPicPr>
            <xdr:cNvPr id="28" name="Ink 27">
              <a:extLst>
                <a:ext uri="{FF2B5EF4-FFF2-40B4-BE49-F238E27FC236}">
                  <a16:creationId xmlns:a16="http://schemas.microsoft.com/office/drawing/2014/main" id="{83B71C47-BE35-451D-96A3-0A676CBA6BEC}"/>
                </a:ext>
              </a:extLst>
            </xdr:cNvPr>
            <xdr:cNvPicPr/>
          </xdr:nvPicPr>
          <xdr:blipFill>
            <a:blip xmlns:r="http://schemas.openxmlformats.org/officeDocument/2006/relationships" r:embed="rId17"/>
            <a:stretch>
              <a:fillRect/>
            </a:stretch>
          </xdr:blipFill>
          <xdr:spPr>
            <a:xfrm>
              <a:off x="1578600" y="12451110"/>
              <a:ext cx="207360" cy="229680"/>
            </a:xfrm>
            <a:prstGeom prst="rect">
              <a:avLst/>
            </a:prstGeom>
          </xdr:spPr>
        </xdr:pic>
      </mc:Fallback>
    </mc:AlternateContent>
    <xdr:clientData/>
  </xdr:twoCellAnchor>
  <xdr:twoCellAnchor editAs="oneCell">
    <xdr:from>
      <xdr:col>1</xdr:col>
      <xdr:colOff>1074279</xdr:colOff>
      <xdr:row>44</xdr:row>
      <xdr:rowOff>174000</xdr:rowOff>
    </xdr:from>
    <xdr:to>
      <xdr:col>1</xdr:col>
      <xdr:colOff>1159441</xdr:colOff>
      <xdr:row>44</xdr:row>
      <xdr:rowOff>190200</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28" name="Ink 27">
              <a:extLst>
                <a:ext uri="{FF2B5EF4-FFF2-40B4-BE49-F238E27FC236}">
                  <a16:creationId xmlns:a16="http://schemas.microsoft.com/office/drawing/2014/main" id="{6EE94A12-2F81-42AA-A84B-D32E1207D889}"/>
                </a:ext>
              </a:extLst>
            </xdr14:cNvPr>
            <xdr14:cNvContentPartPr/>
          </xdr14:nvContentPartPr>
          <xdr14:nvPr macro=""/>
          <xdr14:xfrm>
            <a:off x="1686600" y="12270750"/>
            <a:ext cx="82440" cy="16200"/>
          </xdr14:xfrm>
        </xdr:contentPart>
      </mc:Choice>
      <mc:Fallback xmlns="">
        <xdr:pic>
          <xdr:nvPicPr>
            <xdr:cNvPr id="30" name="Ink 29">
              <a:extLst>
                <a:ext uri="{FF2B5EF4-FFF2-40B4-BE49-F238E27FC236}">
                  <a16:creationId xmlns:a16="http://schemas.microsoft.com/office/drawing/2014/main" id="{25CD5D6A-F0F3-4C2D-B767-B924BA48685C}"/>
                </a:ext>
              </a:extLst>
            </xdr:cNvPr>
            <xdr:cNvPicPr/>
          </xdr:nvPicPr>
          <xdr:blipFill>
            <a:blip xmlns:r="http://schemas.openxmlformats.org/officeDocument/2006/relationships" r:embed="rId21"/>
            <a:stretch>
              <a:fillRect/>
            </a:stretch>
          </xdr:blipFill>
          <xdr:spPr>
            <a:xfrm>
              <a:off x="1632960" y="12162750"/>
              <a:ext cx="190080" cy="231840"/>
            </a:xfrm>
            <a:prstGeom prst="rect">
              <a:avLst/>
            </a:prstGeom>
          </xdr:spPr>
        </xdr:pic>
      </mc:Fallback>
    </mc:AlternateContent>
    <xdr:clientData/>
  </xdr:twoCellAnchor>
  <xdr:twoCellAnchor editAs="oneCell">
    <xdr:from>
      <xdr:col>1</xdr:col>
      <xdr:colOff>1142679</xdr:colOff>
      <xdr:row>43</xdr:row>
      <xdr:rowOff>157140</xdr:rowOff>
    </xdr:from>
    <xdr:to>
      <xdr:col>1</xdr:col>
      <xdr:colOff>1215961</xdr:colOff>
      <xdr:row>44</xdr:row>
      <xdr:rowOff>149520</xdr:rowOff>
    </xdr:to>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9" name="Ink 28">
              <a:extLst>
                <a:ext uri="{FF2B5EF4-FFF2-40B4-BE49-F238E27FC236}">
                  <a16:creationId xmlns:a16="http://schemas.microsoft.com/office/drawing/2014/main" id="{585C4245-9AD9-4532-8E9A-B77837237651}"/>
                </a:ext>
              </a:extLst>
            </xdr14:cNvPr>
            <xdr14:cNvContentPartPr/>
          </xdr14:nvContentPartPr>
          <xdr14:nvPr macro=""/>
          <xdr14:xfrm>
            <a:off x="1755000" y="12063390"/>
            <a:ext cx="70560" cy="182880"/>
          </xdr14:xfrm>
        </xdr:contentPart>
      </mc:Choice>
      <mc:Fallback xmlns="">
        <xdr:pic>
          <xdr:nvPicPr>
            <xdr:cNvPr id="31" name="Ink 30">
              <a:extLst>
                <a:ext uri="{FF2B5EF4-FFF2-40B4-BE49-F238E27FC236}">
                  <a16:creationId xmlns:a16="http://schemas.microsoft.com/office/drawing/2014/main" id="{E89842DF-99DB-4076-8B76-D89B2B68FDC7}"/>
                </a:ext>
              </a:extLst>
            </xdr:cNvPr>
            <xdr:cNvPicPr/>
          </xdr:nvPicPr>
          <xdr:blipFill>
            <a:blip xmlns:r="http://schemas.openxmlformats.org/officeDocument/2006/relationships" r:embed="rId23"/>
            <a:stretch>
              <a:fillRect/>
            </a:stretch>
          </xdr:blipFill>
          <xdr:spPr>
            <a:xfrm>
              <a:off x="1701360" y="11955750"/>
              <a:ext cx="178200" cy="398520"/>
            </a:xfrm>
            <a:prstGeom prst="rect">
              <a:avLst/>
            </a:prstGeom>
          </xdr:spPr>
        </xdr:pic>
      </mc:Fallback>
    </mc:AlternateContent>
    <xdr:clientData/>
  </xdr:twoCellAnchor>
  <xdr:twoCellAnchor editAs="oneCell">
    <xdr:from>
      <xdr:col>7</xdr:col>
      <xdr:colOff>775483</xdr:colOff>
      <xdr:row>57</xdr:row>
      <xdr:rowOff>40607</xdr:rowOff>
    </xdr:from>
    <xdr:to>
      <xdr:col>7</xdr:col>
      <xdr:colOff>778564</xdr:colOff>
      <xdr:row>57</xdr:row>
      <xdr:rowOff>40967</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24">
          <xdr14:nvContentPartPr>
            <xdr14:cNvPr id="36" name="Ink 35">
              <a:extLst>
                <a:ext uri="{FF2B5EF4-FFF2-40B4-BE49-F238E27FC236}">
                  <a16:creationId xmlns:a16="http://schemas.microsoft.com/office/drawing/2014/main" id="{144A3A2F-0F6F-4311-B910-71E4AC9B0F0B}"/>
                </a:ext>
              </a:extLst>
            </xdr14:cNvPr>
            <xdr14:cNvContentPartPr/>
          </xdr14:nvContentPartPr>
          <xdr14:nvPr macro=""/>
          <xdr14:xfrm>
            <a:off x="9456840" y="14790750"/>
            <a:ext cx="360" cy="360"/>
          </xdr14:xfrm>
        </xdr:contentPart>
      </mc:Choice>
      <mc:Fallback>
        <xdr:pic>
          <xdr:nvPicPr>
            <xdr:cNvPr id="54" name="Ink 53">
              <a:extLst>
                <a:ext uri="{FF2B5EF4-FFF2-40B4-BE49-F238E27FC236}">
                  <a16:creationId xmlns:a16="http://schemas.microsoft.com/office/drawing/2014/main" id="{9A0FAD9D-E151-4AE4-A4C7-90A1A51E4C39}"/>
                </a:ext>
              </a:extLst>
            </xdr:cNvPr>
            <xdr:cNvPicPr/>
          </xdr:nvPicPr>
          <xdr:blipFill>
            <a:blip xmlns:r="http://schemas.openxmlformats.org/officeDocument/2006/relationships" r:embed="rId25"/>
            <a:stretch>
              <a:fillRect/>
            </a:stretch>
          </xdr:blipFill>
          <xdr:spPr>
            <a:xfrm>
              <a:off x="9438840" y="14683110"/>
              <a:ext cx="36000" cy="216000"/>
            </a:xfrm>
            <a:prstGeom prst="rect">
              <a:avLst/>
            </a:prstGeom>
          </xdr:spPr>
        </xdr:pic>
      </mc:Fallback>
    </mc:AlternateContent>
    <xdr:clientData/>
  </xdr:twoCellAnchor>
  <xdr:twoCellAnchor editAs="oneCell">
    <xdr:from>
      <xdr:col>7</xdr:col>
      <xdr:colOff>720763</xdr:colOff>
      <xdr:row>56</xdr:row>
      <xdr:rowOff>258240</xdr:rowOff>
    </xdr:from>
    <xdr:to>
      <xdr:col>7</xdr:col>
      <xdr:colOff>721123</xdr:colOff>
      <xdr:row>56</xdr:row>
      <xdr:rowOff>258600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38">
          <xdr14:nvContentPartPr>
            <xdr14:cNvPr id="37" name="Ink 36">
              <a:extLst>
                <a:ext uri="{FF2B5EF4-FFF2-40B4-BE49-F238E27FC236}">
                  <a16:creationId xmlns:a16="http://schemas.microsoft.com/office/drawing/2014/main" id="{C8CE9B4D-5C6D-4373-AB0C-EED8AC22C268}"/>
                </a:ext>
              </a:extLst>
            </xdr14:cNvPr>
            <xdr14:cNvContentPartPr/>
          </xdr14:nvContentPartPr>
          <xdr14:nvPr macro=""/>
          <xdr14:xfrm>
            <a:off x="9402120" y="14640990"/>
            <a:ext cx="360" cy="360"/>
          </xdr14:xfrm>
        </xdr:contentPart>
      </mc:Choice>
      <mc:Fallback>
        <xdr:pic>
          <xdr:nvPicPr>
            <xdr:cNvPr id="55" name="Ink 54">
              <a:extLst>
                <a:ext uri="{FF2B5EF4-FFF2-40B4-BE49-F238E27FC236}">
                  <a16:creationId xmlns:a16="http://schemas.microsoft.com/office/drawing/2014/main" id="{534B2FFC-7EF5-4CD2-BB56-76B40022651A}"/>
                </a:ext>
              </a:extLst>
            </xdr:cNvPr>
            <xdr:cNvPicPr/>
          </xdr:nvPicPr>
          <xdr:blipFill>
            <a:blip xmlns:r="http://schemas.openxmlformats.org/officeDocument/2006/relationships" r:embed="rId39"/>
            <a:stretch>
              <a:fillRect/>
            </a:stretch>
          </xdr:blipFill>
          <xdr:spPr>
            <a:xfrm>
              <a:off x="9384480" y="14533350"/>
              <a:ext cx="36000" cy="216000"/>
            </a:xfrm>
            <a:prstGeom prst="rect">
              <a:avLst/>
            </a:prstGeom>
          </xdr:spPr>
        </xdr:pic>
      </mc:Fallback>
    </mc:AlternateContent>
    <xdr:clientData/>
  </xdr:twoCellAnchor>
  <xdr:twoCellAnchor editAs="oneCell">
    <xdr:from>
      <xdr:col>5</xdr:col>
      <xdr:colOff>789060</xdr:colOff>
      <xdr:row>58</xdr:row>
      <xdr:rowOff>67547</xdr:rowOff>
    </xdr:from>
    <xdr:to>
      <xdr:col>5</xdr:col>
      <xdr:colOff>789420</xdr:colOff>
      <xdr:row>58</xdr:row>
      <xdr:rowOff>73307</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40">
          <xdr14:nvContentPartPr>
            <xdr14:cNvPr id="38" name="Ink 37">
              <a:extLst>
                <a:ext uri="{FF2B5EF4-FFF2-40B4-BE49-F238E27FC236}">
                  <a16:creationId xmlns:a16="http://schemas.microsoft.com/office/drawing/2014/main" id="{2730B99D-E301-44ED-A2A3-1E8E36AA8B36}"/>
                </a:ext>
              </a:extLst>
            </xdr14:cNvPr>
            <xdr14:cNvContentPartPr/>
          </xdr14:nvContentPartPr>
          <xdr14:nvPr macro=""/>
          <xdr14:xfrm>
            <a:off x="6694560" y="15008190"/>
            <a:ext cx="360" cy="5760"/>
          </xdr14:xfrm>
        </xdr:contentPart>
      </mc:Choice>
      <mc:Fallback>
        <xdr:pic>
          <xdr:nvPicPr>
            <xdr:cNvPr id="56" name="Ink 55">
              <a:extLst>
                <a:ext uri="{FF2B5EF4-FFF2-40B4-BE49-F238E27FC236}">
                  <a16:creationId xmlns:a16="http://schemas.microsoft.com/office/drawing/2014/main" id="{E8FC8DBF-6C87-40E9-A42A-A0141A6BE0BE}"/>
                </a:ext>
              </a:extLst>
            </xdr:cNvPr>
            <xdr:cNvPicPr/>
          </xdr:nvPicPr>
          <xdr:blipFill>
            <a:blip xmlns:r="http://schemas.openxmlformats.org/officeDocument/2006/relationships" r:embed="rId41"/>
            <a:stretch>
              <a:fillRect/>
            </a:stretch>
          </xdr:blipFill>
          <xdr:spPr>
            <a:xfrm>
              <a:off x="6676560" y="14900550"/>
              <a:ext cx="36000" cy="221400"/>
            </a:xfrm>
            <a:prstGeom prst="rect">
              <a:avLst/>
            </a:prstGeom>
          </xdr:spPr>
        </xdr:pic>
      </mc:Fallback>
    </mc:AlternateContent>
    <xdr:clientData/>
  </xdr:twoCellAnchor>
  <xdr:twoCellAnchor>
    <xdr:from>
      <xdr:col>6</xdr:col>
      <xdr:colOff>272142</xdr:colOff>
      <xdr:row>1</xdr:row>
      <xdr:rowOff>54428</xdr:rowOff>
    </xdr:from>
    <xdr:to>
      <xdr:col>8</xdr:col>
      <xdr:colOff>1594303</xdr:colOff>
      <xdr:row>6</xdr:row>
      <xdr:rowOff>73478</xdr:rowOff>
    </xdr:to>
    <xdr:sp macro="" textlink="">
      <xdr:nvSpPr>
        <xdr:cNvPr id="18" name="Rounded Rectangle 11">
          <a:hlinkClick xmlns:r="http://schemas.openxmlformats.org/officeDocument/2006/relationships" r:id="rId42"/>
          <a:extLst>
            <a:ext uri="{FF2B5EF4-FFF2-40B4-BE49-F238E27FC236}">
              <a16:creationId xmlns:a16="http://schemas.microsoft.com/office/drawing/2014/main" id="{88EBE827-7696-4808-A52B-7ED6D2AD0811}"/>
            </a:ext>
          </a:extLst>
        </xdr:cNvPr>
        <xdr:cNvSpPr/>
      </xdr:nvSpPr>
      <xdr:spPr>
        <a:xfrm>
          <a:off x="7511142" y="244928"/>
          <a:ext cx="4016375"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Workspace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76200</xdr:colOff>
      <xdr:row>1</xdr:row>
      <xdr:rowOff>38100</xdr:rowOff>
    </xdr:from>
    <xdr:to>
      <xdr:col>2</xdr:col>
      <xdr:colOff>381000</xdr:colOff>
      <xdr:row>8</xdr:row>
      <xdr:rowOff>19050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BCAB5F20-980E-4616-88D6-AE3677BA9E6D}"/>
            </a:ext>
          </a:extLst>
        </xdr:cNvPr>
        <xdr:cNvSpPr/>
      </xdr:nvSpPr>
      <xdr:spPr>
        <a:xfrm>
          <a:off x="685800" y="228600"/>
          <a:ext cx="1847850" cy="13144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3</xdr:col>
      <xdr:colOff>95250</xdr:colOff>
      <xdr:row>0</xdr:row>
      <xdr:rowOff>152400</xdr:rowOff>
    </xdr:from>
    <xdr:to>
      <xdr:col>8</xdr:col>
      <xdr:colOff>1587953</xdr:colOff>
      <xdr:row>7</xdr:row>
      <xdr:rowOff>154213</xdr:rowOff>
    </xdr:to>
    <xdr:sp macro="" textlink="">
      <xdr:nvSpPr>
        <xdr:cNvPr id="3" name="Rounded Rectangle 1">
          <a:extLst>
            <a:ext uri="{FF2B5EF4-FFF2-40B4-BE49-F238E27FC236}">
              <a16:creationId xmlns:a16="http://schemas.microsoft.com/office/drawing/2014/main" id="{75DE0B0D-8EDB-43D4-97A0-F96EFAAA3707}"/>
            </a:ext>
          </a:extLst>
        </xdr:cNvPr>
        <xdr:cNvSpPr/>
      </xdr:nvSpPr>
      <xdr:spPr>
        <a:xfrm>
          <a:off x="3619500" y="152400"/>
          <a:ext cx="7931603" cy="13353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a:t>
          </a:r>
          <a:r>
            <a:rPr lang="en-US" sz="3200" b="1">
              <a:solidFill>
                <a:schemeClr val="accent4">
                  <a:lumMod val="50000"/>
                </a:schemeClr>
              </a:solidFill>
              <a:latin typeface="Lucida Bright" panose="02040602050505020304" pitchFamily="18" charset="0"/>
            </a:rPr>
            <a:t> Problem</a:t>
          </a:r>
          <a:r>
            <a:rPr lang="en-US" sz="3200" b="1" baseline="0">
              <a:solidFill>
                <a:schemeClr val="accent4">
                  <a:lumMod val="50000"/>
                </a:schemeClr>
              </a:solidFill>
              <a:latin typeface="Lucida Bright" panose="02040602050505020304" pitchFamily="18" charset="0"/>
            </a:rPr>
            <a:t> 3 </a:t>
          </a:r>
          <a:endParaRPr lang="en-US" sz="3200" b="1">
            <a:solidFill>
              <a:schemeClr val="accent4">
                <a:lumMod val="50000"/>
              </a:schemeClr>
            </a:solidFill>
            <a:latin typeface="Lucida Bright" panose="02040602050505020304" pitchFamily="18" charset="0"/>
          </a:endParaRPr>
        </a:p>
      </xdr:txBody>
    </xdr:sp>
    <xdr:clientData/>
  </xdr:twoCellAnchor>
  <xdr:twoCellAnchor>
    <xdr:from>
      <xdr:col>6</xdr:col>
      <xdr:colOff>56696</xdr:colOff>
      <xdr:row>7</xdr:row>
      <xdr:rowOff>121922</xdr:rowOff>
    </xdr:from>
    <xdr:to>
      <xdr:col>6</xdr:col>
      <xdr:colOff>56696</xdr:colOff>
      <xdr:row>45</xdr:row>
      <xdr:rowOff>210640</xdr:rowOff>
    </xdr:to>
    <xdr:cxnSp macro="">
      <xdr:nvCxnSpPr>
        <xdr:cNvPr id="7" name="Straight Connector 6">
          <a:extLst>
            <a:ext uri="{FF2B5EF4-FFF2-40B4-BE49-F238E27FC236}">
              <a16:creationId xmlns:a16="http://schemas.microsoft.com/office/drawing/2014/main" id="{529A0F5D-DFDF-4263-8C7A-14F79F66C8A5}"/>
            </a:ext>
          </a:extLst>
        </xdr:cNvPr>
        <xdr:cNvCxnSpPr/>
      </xdr:nvCxnSpPr>
      <xdr:spPr>
        <a:xfrm flipH="1">
          <a:off x="7286171" y="1455422"/>
          <a:ext cx="0" cy="1099484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27</xdr:row>
      <xdr:rowOff>367393</xdr:rowOff>
    </xdr:to>
    <xdr:sp macro="" textlink="">
      <xdr:nvSpPr>
        <xdr:cNvPr id="8" name="TextBox 7">
          <a:extLst>
            <a:ext uri="{FF2B5EF4-FFF2-40B4-BE49-F238E27FC236}">
              <a16:creationId xmlns:a16="http://schemas.microsoft.com/office/drawing/2014/main" id="{DEB97BA6-7467-4875-ADC1-2C1044F24D42}"/>
            </a:ext>
          </a:extLst>
        </xdr:cNvPr>
        <xdr:cNvSpPr txBox="1"/>
      </xdr:nvSpPr>
      <xdr:spPr>
        <a:xfrm>
          <a:off x="206375" y="1873250"/>
          <a:ext cx="6642100" cy="49139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One</a:t>
          </a:r>
          <a:r>
            <a:rPr lang="en-US" sz="2000" baseline="0">
              <a:effectLst/>
              <a:latin typeface="+mn-lt"/>
              <a:ea typeface="Calibri"/>
              <a:cs typeface="Times New Roman"/>
            </a:rPr>
            <a:t> important attribute of a storage device for electricity is variability in storage capacity. Consistent capacity is desirable so that consumers can more accurately predict the amount of time they expect the stored  energy to last under normal conditions. GT engineers have determined that one particular storage design will yield an average of 88 minutes per cell with a standard deviation of 6 minutes. After making some modifications to the design, they are interested in determining whether this change has impacted the standard deviation either up or down. The test was conducted on a random sample of 12 individual storage cells containing the modified design. The following data show the minutes of use that were recorded:</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6</xdr:col>
      <xdr:colOff>340178</xdr:colOff>
      <xdr:row>9</xdr:row>
      <xdr:rowOff>81643</xdr:rowOff>
    </xdr:from>
    <xdr:to>
      <xdr:col>11</xdr:col>
      <xdr:colOff>557892</xdr:colOff>
      <xdr:row>92</xdr:row>
      <xdr:rowOff>122464</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9F9CF75F-E6E3-4A79-83CD-B951433C42FC}"/>
                </a:ext>
              </a:extLst>
            </xdr:cNvPr>
            <xdr:cNvSpPr txBox="1"/>
          </xdr:nvSpPr>
          <xdr:spPr>
            <a:xfrm>
              <a:off x="7569653" y="1796143"/>
              <a:ext cx="6551839" cy="19881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Times New Roman" panose="02020603050405020304" pitchFamily="18" charset="0"/>
                  <a:cs typeface="Times New Roman" panose="02020603050405020304" pitchFamily="18" charset="0"/>
                </a:rPr>
                <a:t>The engineers are interested in the standard deviation 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 </a:t>
              </a:r>
              <a14:m>
                <m:oMath xmlns:m="http://schemas.openxmlformats.org/officeDocument/2006/math">
                  <m:sSup>
                    <m:sSupPr>
                      <m:ctrlPr>
                        <a:rPr lang="en-US" sz="2800" b="0" i="1" baseline="0">
                          <a:solidFill>
                            <a:schemeClr val="tx1"/>
                          </a:solidFill>
                          <a:latin typeface="Cambria Math" panose="02040503050406030204" pitchFamily="18" charset="0"/>
                          <a:cs typeface="Calibri" panose="020F0502020204030204" pitchFamily="34" charset="0"/>
                        </a:rPr>
                      </m:ctrlPr>
                    </m:sSupPr>
                    <m:e>
                      <m:r>
                        <m:rPr>
                          <m:sty m:val="p"/>
                        </m:rPr>
                        <a:rPr lang="el-GR" sz="2800" b="0" i="1" baseline="0">
                          <a:solidFill>
                            <a:schemeClr val="tx1"/>
                          </a:solidFill>
                          <a:latin typeface="Cambria Math" panose="02040503050406030204" pitchFamily="18" charset="0"/>
                          <a:cs typeface="Calibri" panose="020F0502020204030204" pitchFamily="34" charset="0"/>
                        </a:rPr>
                        <m:t>σ</m:t>
                      </m:r>
                    </m:e>
                    <m:sup>
                      <m:r>
                        <a:rPr lang="en-US" sz="2800" b="0" i="1" baseline="0">
                          <a:solidFill>
                            <a:schemeClr val="tx1"/>
                          </a:solidFill>
                          <a:latin typeface="Cambria Math" panose="02040503050406030204" pitchFamily="18" charset="0"/>
                          <a:cs typeface="Calibri" panose="020F0502020204030204" pitchFamily="34" charset="0"/>
                        </a:rPr>
                        <m:t>2</m:t>
                      </m:r>
                    </m:sup>
                  </m:sSup>
                </m:oMath>
              </a14:m>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14:m>
                <m:oMath xmlns:m="http://schemas.openxmlformats.org/officeDocument/2006/math">
                  <m:sSup>
                    <m:sSupPr>
                      <m:ctrlPr>
                        <a:rPr lang="en-US" sz="2800" b="0" i="1" baseline="0">
                          <a:solidFill>
                            <a:schemeClr val="dk1"/>
                          </a:solidFill>
                          <a:effectLst/>
                          <a:latin typeface="Cambria Math" panose="02040503050406030204" pitchFamily="18" charset="0"/>
                          <a:ea typeface="+mn-ea"/>
                          <a:cs typeface="+mn-cs"/>
                        </a:rPr>
                      </m:ctrlPr>
                    </m:sSupPr>
                    <m:e>
                      <m:r>
                        <m:rPr>
                          <m:sty m:val="p"/>
                        </m:rPr>
                        <a:rPr lang="el-GR" sz="2800" b="0" i="1" baseline="0">
                          <a:solidFill>
                            <a:schemeClr val="dk1"/>
                          </a:solidFill>
                          <a:effectLst/>
                          <a:latin typeface="Cambria Math" panose="02040503050406030204" pitchFamily="18" charset="0"/>
                          <a:ea typeface="+mn-ea"/>
                          <a:cs typeface="+mn-cs"/>
                        </a:rPr>
                        <m:t>σ</m:t>
                      </m:r>
                    </m:e>
                    <m:sup>
                      <m:r>
                        <a:rPr lang="en-US" sz="2800" b="0" i="1" baseline="0">
                          <a:solidFill>
                            <a:schemeClr val="dk1"/>
                          </a:solidFill>
                          <a:effectLst/>
                          <a:latin typeface="Cambria Math" panose="02040503050406030204" pitchFamily="18" charset="0"/>
                          <a:ea typeface="+mn-ea"/>
                          <a:cs typeface="+mn-cs"/>
                        </a:rPr>
                        <m:t>2</m:t>
                      </m:r>
                    </m:sup>
                  </m:sSup>
                </m:oMath>
              </a14:m>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m:rPr>
                          <m:sty m:val="p"/>
                        </m:rPr>
                        <a:rPr lang="el-GR" sz="2400" b="0" i="1" baseline="0">
                          <a:solidFill>
                            <a:schemeClr val="dk1"/>
                          </a:solidFill>
                          <a:effectLst/>
                          <a:latin typeface="Cambria Math" panose="02040503050406030204" pitchFamily="18" charset="0"/>
                          <a:ea typeface="+mn-ea"/>
                          <a:cs typeface="+mn-cs"/>
                        </a:rPr>
                        <m:t>σ</m:t>
                      </m:r>
                    </m:e>
                    <m:sup>
                      <m:r>
                        <a:rPr lang="en-US" sz="2400" b="0" i="1" baseline="0">
                          <a:solidFill>
                            <a:schemeClr val="dk1"/>
                          </a:solidFill>
                          <a:effectLst/>
                          <a:latin typeface="Cambria Math" panose="02040503050406030204" pitchFamily="18" charset="0"/>
                          <a:ea typeface="+mn-ea"/>
                          <a:cs typeface="+mn-cs"/>
                        </a:rPr>
                        <m:t>2</m:t>
                      </m:r>
                    </m:sup>
                  </m:sSup>
                </m:oMath>
              </a14:m>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0">
                      <a:solidFill>
                        <a:schemeClr val="dk1"/>
                      </a:solidFill>
                      <a:effectLst/>
                      <a:latin typeface="Cambria Math" panose="02040503050406030204" pitchFamily="18" charset="0"/>
                      <a:ea typeface="+mn-ea"/>
                      <a:cs typeface="+mn-cs"/>
                    </a:rPr>
                    <m:t>&lt;</m:t>
                  </m:r>
                </m:oMath>
              </a14:m>
              <a:r>
                <a:rPr lang="en-US" sz="2000" b="0" baseline="0">
                  <a:solidFill>
                    <a:schemeClr val="dk1"/>
                  </a:solidFill>
                  <a:effectLst/>
                  <a:latin typeface="Lucida Bright" panose="02040602050505020304" pitchFamily="18" charset="0"/>
                  <a:ea typeface="+mn-ea"/>
                  <a:cs typeface="+mn-cs"/>
                </a:rPr>
                <a: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 :</a:t>
              </a: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𝑠</m:t>
                      </m:r>
                    </m:e>
                    <m:sup>
                      <m:r>
                        <a:rPr lang="en-US" sz="2000" b="0" i="1" baseline="0">
                          <a:solidFill>
                            <a:schemeClr val="tx1"/>
                          </a:solidFill>
                          <a:latin typeface="Cambria Math" panose="02040503050406030204" pitchFamily="18" charset="0"/>
                          <a:cs typeface="Times New Roman" panose="02020603050405020304" pitchFamily="18" charset="0"/>
                        </a:rPr>
                        <m:t>2 </m:t>
                      </m:r>
                    </m:sup>
                  </m:sSup>
                </m:oMath>
              </a14:m>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given</a:t>
              </a:r>
              <a:r>
                <a:rPr lang="en-US" sz="2000" b="0" baseline="0">
                  <a:solidFill>
                    <a:schemeClr val="tx1"/>
                  </a:solidFill>
                  <a:latin typeface="Lucida Bright" panose="02040602050505020304" pitchFamily="18" charset="0"/>
                  <a:cs typeface="Times New Roman" panose="02020603050405020304" pitchFamily="18" charset="0"/>
                </a:rPr>
                <a:t>)</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 ((n-1)*</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a:rPr lang="en-US" sz="2400" b="0" i="1" baseline="0">
                          <a:solidFill>
                            <a:schemeClr val="tx1"/>
                          </a:solidFill>
                          <a:latin typeface="Cambria Math" panose="02040503050406030204" pitchFamily="18" charset="0"/>
                          <a:cs typeface="Times New Roman" panose="02020603050405020304" pitchFamily="18" charset="0"/>
                        </a:rPr>
                        <m:t>𝑠</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a:t>
              </a:r>
              <a14:m>
                <m:oMath xmlns:m="http://schemas.openxmlformats.org/officeDocument/2006/math">
                  <m:sSup>
                    <m:sSupPr>
                      <m:ctrlPr>
                        <a:rPr lang="en-US" sz="2400" b="0" i="1" baseline="0">
                          <a:solidFill>
                            <a:schemeClr val="tx1"/>
                          </a:solidFill>
                          <a:latin typeface="Cambria Math" panose="02040503050406030204" pitchFamily="18" charset="0"/>
                          <a:cs typeface="Times New Roman" panose="02020603050405020304" pitchFamily="18" charset="0"/>
                        </a:rPr>
                      </m:ctrlPr>
                    </m:sSupPr>
                    <m:e>
                      <m:r>
                        <m:rPr>
                          <m:sty m:val="p"/>
                        </m:rPr>
                        <a:rPr lang="el-GR" sz="2400" b="0" i="1" baseline="0">
                          <a:solidFill>
                            <a:schemeClr val="tx1"/>
                          </a:solidFill>
                          <a:latin typeface="Cambria Math" panose="02040503050406030204" pitchFamily="18" charset="0"/>
                          <a:cs typeface="Times New Roman" panose="02020603050405020304" pitchFamily="18" charset="0"/>
                        </a:rPr>
                        <m:t>σ</m:t>
                      </m:r>
                    </m:e>
                    <m:sup>
                      <m:r>
                        <a:rPr lang="en-US" sz="2400" b="0" i="1" baseline="0">
                          <a:solidFill>
                            <a:schemeClr val="tx1"/>
                          </a:solidFill>
                          <a:latin typeface="Cambria Math" panose="02040503050406030204" pitchFamily="18" charset="0"/>
                          <a:cs typeface="Times New Roman" panose="02020603050405020304" pitchFamily="18" charset="0"/>
                        </a:rPr>
                        <m:t>2</m:t>
                      </m:r>
                    </m:sup>
                  </m:sSup>
                </m:oMath>
              </a14:m>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14:m>
                <m:oMath xmlns:m="http://schemas.openxmlformats.org/officeDocument/2006/math">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𝑋</m:t>
                      </m:r>
                    </m:e>
                    <m:sup>
                      <m:r>
                        <a:rPr lang="en-US" sz="2400" b="0" i="1" baseline="0">
                          <a:solidFill>
                            <a:schemeClr val="dk1"/>
                          </a:solidFill>
                          <a:effectLst/>
                          <a:latin typeface="Cambria Math" panose="02040503050406030204" pitchFamily="18" charset="0"/>
                          <a:ea typeface="+mn-ea"/>
                          <a:cs typeface="+mn-cs"/>
                        </a:rPr>
                        <m:t>2</m:t>
                      </m:r>
                    </m:sup>
                  </m:sSup>
                </m:oMath>
              </a14:m>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9F9CF75F-E6E3-4A79-83CD-B951433C42FC}"/>
                </a:ext>
              </a:extLst>
            </xdr:cNvPr>
            <xdr:cNvSpPr txBox="1"/>
          </xdr:nvSpPr>
          <xdr:spPr>
            <a:xfrm>
              <a:off x="7569653" y="1796143"/>
              <a:ext cx="6551839" cy="19881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Times New Roman" panose="02020603050405020304" pitchFamily="18" charset="0"/>
                  <a:cs typeface="Times New Roman" panose="02020603050405020304" pitchFamily="18" charset="0"/>
                </a:rPr>
                <a:t>The engineers are interested in the standard deviation of the time (in minutes) that the storage cell can last under normal use.</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These hypotheses are stated in terms of population variance.</a:t>
              </a:r>
            </a:p>
            <a:p>
              <a:r>
                <a:rPr lang="en-US" sz="2000" b="0" baseline="0">
                  <a:solidFill>
                    <a:schemeClr val="tx1"/>
                  </a:solidFill>
                  <a:latin typeface="Lucida Bright" panose="02040602050505020304" pitchFamily="18" charset="0"/>
                  <a:cs typeface="Times New Roman" panose="02020603050405020304" pitchFamily="18" charset="0"/>
                </a:rPr>
                <a:t>We need to convert the specification of </a:t>
              </a:r>
              <a:r>
                <a:rPr lang="el-GR" sz="2800" b="0" baseline="0">
                  <a:solidFill>
                    <a:schemeClr val="tx1"/>
                  </a:solidFill>
                  <a:latin typeface="Calibri" panose="020F0502020204030204" pitchFamily="34" charset="0"/>
                  <a:cs typeface="Calibri" panose="020F0502020204030204" pitchFamily="34" charset="0"/>
                </a:rPr>
                <a:t>σ</a:t>
              </a:r>
              <a:r>
                <a:rPr lang="en-US" sz="2800" b="0" baseline="0">
                  <a:solidFill>
                    <a:schemeClr val="tx1"/>
                  </a:solidFill>
                  <a:latin typeface="Calibri" panose="020F0502020204030204" pitchFamily="34" charset="0"/>
                  <a:cs typeface="Calibri" panose="020F0502020204030204" pitchFamily="34" charset="0"/>
                </a:rPr>
                <a:t> = 6</a:t>
              </a:r>
              <a:r>
                <a:rPr lang="en-US" sz="2400" b="0" baseline="0">
                  <a:solidFill>
                    <a:schemeClr val="tx1"/>
                  </a:solidFill>
                  <a:latin typeface="Calibri" panose="020F0502020204030204" pitchFamily="34" charset="0"/>
                  <a:cs typeface="Calibri" panose="020F0502020204030204" pitchFamily="34" charset="0"/>
                </a:rPr>
                <a:t> to </a:t>
              </a:r>
              <a:r>
                <a:rPr lang="el-GR" sz="2800" b="0" i="0" baseline="0">
                  <a:solidFill>
                    <a:schemeClr val="tx1"/>
                  </a:solidFill>
                  <a:latin typeface="Cambria Math" panose="02040503050406030204" pitchFamily="18" charset="0"/>
                  <a:cs typeface="Calibri" panose="020F0502020204030204" pitchFamily="34" charset="0"/>
                </a:rPr>
                <a:t>σ</a:t>
              </a:r>
              <a:r>
                <a:rPr lang="en-US" sz="2800" b="0" i="0" baseline="0">
                  <a:solidFill>
                    <a:schemeClr val="tx1"/>
                  </a:solidFill>
                  <a:latin typeface="Cambria Math" panose="02040503050406030204" pitchFamily="18" charset="0"/>
                  <a:cs typeface="Calibri" panose="020F0502020204030204" pitchFamily="34" charset="0"/>
                </a:rPr>
                <a:t>^2</a:t>
              </a:r>
              <a:r>
                <a:rPr lang="en-US" sz="2800" b="0" baseline="0">
                  <a:solidFill>
                    <a:schemeClr val="tx1"/>
                  </a:solidFill>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36</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 the engineers are interested in whether there has been a change (up or down), the test will be two-tailed test with the following hypothesis: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a:t>
              </a:r>
              <a:r>
                <a:rPr lang="el-GR" sz="2800" b="0" i="0" baseline="0">
                  <a:solidFill>
                    <a:schemeClr val="dk1"/>
                  </a:solidFill>
                  <a:effectLst/>
                  <a:latin typeface="Cambria Math" panose="02040503050406030204" pitchFamily="18" charset="0"/>
                  <a:ea typeface="+mn-ea"/>
                  <a:cs typeface="+mn-cs"/>
                </a:rPr>
                <a:t>σ</a:t>
              </a:r>
              <a:r>
                <a:rPr lang="en-US" sz="2800" b="0" i="0" baseline="0">
                  <a:solidFill>
                    <a:schemeClr val="dk1"/>
                  </a:solidFill>
                  <a:effectLst/>
                  <a:latin typeface="Cambria Math" panose="02040503050406030204" pitchFamily="18" charset="0"/>
                  <a:ea typeface="+mn-ea"/>
                  <a:cs typeface="+mn-cs"/>
                </a:rPr>
                <a:t>^2</a:t>
              </a:r>
              <a:r>
                <a:rPr lang="en-US" sz="28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mn-cs"/>
                </a:rPr>
                <a:t>= 36</a:t>
              </a:r>
            </a:p>
            <a:p>
              <a:endParaRPr lang="en-US" sz="2000" b="0" baseline="0">
                <a:solidFill>
                  <a:schemeClr val="dk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Ha: </a:t>
              </a:r>
              <a:r>
                <a:rPr lang="el-GR" sz="2400" b="0" i="0" baseline="0">
                  <a:solidFill>
                    <a:schemeClr val="dk1"/>
                  </a:solidFill>
                  <a:effectLst/>
                  <a:latin typeface="Cambria Math" panose="02040503050406030204" pitchFamily="18" charset="0"/>
                  <a:ea typeface="+mn-ea"/>
                  <a:cs typeface="+mn-cs"/>
                </a:rPr>
                <a:t>σ</a:t>
              </a:r>
              <a:r>
                <a:rPr lang="en-US" sz="2400" b="0" i="0" baseline="0">
                  <a:solidFill>
                    <a:schemeClr val="dk1"/>
                  </a:solidFill>
                  <a:effectLst/>
                  <a:latin typeface="Cambria Math" panose="02040503050406030204" pitchFamily="18" charset="0"/>
                  <a:ea typeface="+mn-ea"/>
                  <a:cs typeface="+mn-cs"/>
                </a:rPr>
                <a:t>^2</a:t>
              </a:r>
              <a:r>
                <a:rPr lang="en-US" sz="2400" b="0" baseline="0">
                  <a:solidFill>
                    <a:schemeClr val="dk1"/>
                  </a:solidFill>
                  <a:effectLst/>
                  <a:latin typeface="Lucida Bright" panose="02040602050505020304" pitchFamily="18" charset="0"/>
                  <a:ea typeface="+mn-ea"/>
                  <a:cs typeface="+mn-cs"/>
                </a:rPr>
                <a:t> </a:t>
              </a:r>
              <a:r>
                <a:rPr lang="en-US" sz="2400" b="0" baseline="0">
                  <a:solidFill>
                    <a:schemeClr val="dk1"/>
                  </a:solidFill>
                  <a:effectLst/>
                  <a:latin typeface="Lucida Bright" panose="02040602050505020304" pitchFamily="18" charset="0"/>
                  <a:ea typeface="+mn-ea"/>
                  <a:cs typeface="Calibri" panose="020F0502020204030204" pitchFamily="34" charset="0"/>
                </a:rPr>
                <a:t>≠</a:t>
              </a:r>
              <a:r>
                <a:rPr lang="en-US" sz="2400" b="0" baseline="0">
                  <a:solidFill>
                    <a:schemeClr val="dk1"/>
                  </a:solidFill>
                  <a:effectLst/>
                  <a:latin typeface="Lucida Bright" panose="02040602050505020304" pitchFamily="18" charset="0"/>
                  <a:ea typeface="+mn-ea"/>
                  <a:cs typeface="+mn-cs"/>
                </a:rPr>
                <a:t> 36</a:t>
              </a:r>
              <a:endParaRPr lang="en-US" sz="2400">
                <a:effectLst/>
                <a:latin typeface="Lucida Bright" panose="02040602050505020304" pitchFamily="18" charset="0"/>
              </a:endParaRP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a:t>
              </a:r>
              <a:r>
                <a:rPr lang="en-US" sz="2000" b="1" baseline="0">
                  <a:solidFill>
                    <a:srgbClr val="C00000"/>
                  </a:solidFill>
                  <a:latin typeface="Lucida Bright" panose="02040602050505020304" pitchFamily="18" charset="0"/>
                  <a:cs typeface="Times New Roman" panose="02020603050405020304" pitchFamily="18" charset="0"/>
                </a:rPr>
                <a:t>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stated as:</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.05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19.68</a:t>
              </a:r>
              <a:r>
                <a:rPr lang="en-US" sz="2000" b="0" baseline="-25000">
                  <a:solidFill>
                    <a:schemeClr val="tx1"/>
                  </a:solidFill>
                  <a:latin typeface="Lucida Bright" panose="02040602050505020304" pitchFamily="18" charset="0"/>
                  <a:cs typeface="Times New Roman" panose="02020603050405020304" pitchFamily="18" charset="0"/>
                </a:rPr>
                <a:t> </a:t>
              </a:r>
              <a:r>
                <a:rPr lang="en-US" sz="2000" b="0" baseline="0">
                  <a:solidFill>
                    <a:schemeClr val="tx1"/>
                  </a:solidFill>
                  <a:latin typeface="Lucida Bright" panose="02040602050505020304" pitchFamily="18" charset="0"/>
                  <a:cs typeface="Times New Roman" panose="02020603050405020304" pitchFamily="18" charset="0"/>
                </a:rPr>
                <a:t>, or if </a:t>
              </a:r>
              <a:r>
                <a:rPr lang="en-US" sz="2000" b="0" i="0" baseline="0">
                  <a:solidFill>
                    <a:schemeClr val="dk1"/>
                  </a:solidFill>
                  <a:effectLst/>
                  <a:latin typeface="Cambria Math" panose="02040503050406030204" pitchFamily="18" charset="0"/>
                  <a:ea typeface="+mn-ea"/>
                  <a:cs typeface="+mn-cs"/>
                </a:rPr>
                <a:t>𝑋^2&lt;</a:t>
              </a:r>
              <a:r>
                <a:rPr lang="en-US" sz="2000" b="0" baseline="0">
                  <a:solidFill>
                    <a:schemeClr val="dk1"/>
                  </a:solidFill>
                  <a:effectLst/>
                  <a:latin typeface="Lucida Bright" panose="02040602050505020304" pitchFamily="18" charset="0"/>
                  <a:ea typeface="+mn-ea"/>
                  <a:cs typeface="+mn-cs"/>
                </a:rPr>
                <a: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.95 </a:t>
              </a:r>
              <a:r>
                <a:rPr lang="en-US" sz="2000" b="0" baseline="0">
                  <a:solidFill>
                    <a:schemeClr val="dk1"/>
                  </a:solidFill>
                  <a:effectLst/>
                  <a:latin typeface="Lucida Bright" panose="02040602050505020304" pitchFamily="18" charset="0"/>
                  <a:ea typeface="+mn-ea"/>
                  <a:cs typeface="+mn-cs"/>
                </a:rPr>
                <a:t> = </a:t>
              </a:r>
              <a:r>
                <a:rPr lang="en-US" sz="2000" b="1" baseline="0">
                  <a:solidFill>
                    <a:srgbClr val="C00000"/>
                  </a:solidFill>
                  <a:effectLst/>
                  <a:latin typeface="Lucida Bright" panose="02040602050505020304" pitchFamily="18" charset="0"/>
                  <a:ea typeface="+mn-ea"/>
                  <a:cs typeface="+mn-cs"/>
                </a:rPr>
                <a:t>4.57</a:t>
              </a:r>
              <a:r>
                <a:rPr lang="en-US" sz="2000" b="0" baseline="0">
                  <a:solidFill>
                    <a:schemeClr val="tx1"/>
                  </a:solidFill>
                  <a:latin typeface="Lucida Bright" panose="02040602050505020304" pitchFamily="18" charset="0"/>
                  <a:cs typeface="Times New Roman" panose="02020603050405020304" pitchFamily="18" charset="0"/>
                </a:rPr>
                <a:t> </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5. Compute test statistics:</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sample variance of n = 12 parts gives a sample variance for part diameter of :</a:t>
              </a:r>
            </a:p>
            <a:p>
              <a:pPr algn="l"/>
              <a:r>
                <a:rPr lang="en-US" sz="2000" b="0" i="0" baseline="0">
                  <a:solidFill>
                    <a:schemeClr val="tx1"/>
                  </a:solidFill>
                  <a:latin typeface="Cambria Math" panose="02040503050406030204" pitchFamily="18" charset="0"/>
                  <a:cs typeface="Times New Roman" panose="02020603050405020304" pitchFamily="18" charset="0"/>
                </a:rPr>
                <a:t>𝑠^(2 )</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26.6</a:t>
              </a:r>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C00000"/>
                  </a:solidFill>
                  <a:latin typeface="Lucida Bright" panose="02040602050505020304" pitchFamily="18" charset="0"/>
                  <a:cs typeface="Times New Roman" panose="02020603050405020304" pitchFamily="18" charset="0"/>
                </a:rPr>
                <a:t>given</a:t>
              </a:r>
              <a:r>
                <a:rPr lang="en-US" sz="2000" b="0" baseline="0">
                  <a:solidFill>
                    <a:schemeClr val="tx1"/>
                  </a:solidFill>
                  <a:latin typeface="Lucida Bright" panose="02040602050505020304" pitchFamily="18" charset="0"/>
                  <a:cs typeface="Times New Roman" panose="02020603050405020304" pitchFamily="18" charset="0"/>
                </a:rPr>
                <a:t>)</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baseline="0">
                  <a:solidFill>
                    <a:schemeClr val="tx1"/>
                  </a:solidFill>
                  <a:latin typeface="Lucida Bright" panose="02040602050505020304" pitchFamily="18" charset="0"/>
                  <a:cs typeface="Times New Roman" panose="02020603050405020304" pitchFamily="18" charset="0"/>
                </a:rPr>
                <a:t>Then the test statistic is:</a:t>
              </a:r>
            </a:p>
            <a:p>
              <a:pPr algn="l"/>
              <a:endParaRPr lang="en-US" sz="2000" b="0" baseline="0">
                <a:solidFill>
                  <a:schemeClr val="tx1"/>
                </a:solidFill>
                <a:latin typeface="Lucida Bright" panose="02040602050505020304" pitchFamily="18" charset="0"/>
                <a:cs typeface="Times New Roman" panose="02020603050405020304" pitchFamily="18" charset="0"/>
              </a:endParaRPr>
            </a:p>
            <a:p>
              <a:pPr algn="l"/>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 ((n-1)*</a:t>
              </a:r>
              <a:r>
                <a:rPr lang="en-US" sz="2400" b="0" i="0" baseline="0">
                  <a:solidFill>
                    <a:schemeClr val="tx1"/>
                  </a:solidFill>
                  <a:latin typeface="Cambria Math" panose="02040503050406030204" pitchFamily="18" charset="0"/>
                  <a:cs typeface="Times New Roman" panose="02020603050405020304" pitchFamily="18" charset="0"/>
                </a:rPr>
                <a:t>𝑠^2</a:t>
              </a:r>
              <a:r>
                <a:rPr lang="en-US" sz="2400" b="0" baseline="0">
                  <a:solidFill>
                    <a:schemeClr val="tx1"/>
                  </a:solidFill>
                  <a:latin typeface="Lucida Bright" panose="02040602050505020304" pitchFamily="18" charset="0"/>
                  <a:cs typeface="Times New Roman" panose="02020603050405020304" pitchFamily="18" charset="0"/>
                </a:rPr>
                <a:t>)/</a:t>
              </a:r>
              <a:r>
                <a:rPr lang="el-GR" sz="2400" b="0" i="0" baseline="0">
                  <a:solidFill>
                    <a:schemeClr val="tx1"/>
                  </a:solidFill>
                  <a:latin typeface="Cambria Math" panose="02040503050406030204" pitchFamily="18" charset="0"/>
                  <a:cs typeface="Times New Roman" panose="02020603050405020304" pitchFamily="18" charset="0"/>
                </a:rPr>
                <a:t>σ</a:t>
              </a:r>
              <a:r>
                <a:rPr lang="en-US" sz="2400" b="0" i="0" baseline="0">
                  <a:solidFill>
                    <a:schemeClr val="tx1"/>
                  </a:solidFill>
                  <a:latin typeface="Cambria Math" panose="02040503050406030204" pitchFamily="18" charset="0"/>
                  <a:cs typeface="Times New Roman" panose="02020603050405020304" pitchFamily="18" charset="0"/>
                </a:rPr>
                <a:t>^2</a:t>
              </a:r>
              <a:r>
                <a:rPr lang="en-US" sz="2400" b="0" baseline="0">
                  <a:solidFill>
                    <a:schemeClr val="tx1"/>
                  </a:solidFill>
                  <a:latin typeface="Lucida Bright" panose="02040602050505020304" pitchFamily="18" charset="0"/>
                  <a:cs typeface="Times New Roman" panose="02020603050405020304" pitchFamily="18" charset="0"/>
                </a:rPr>
                <a:t> = ((12-1)(26.6)/36=</a:t>
              </a:r>
            </a:p>
            <a:p>
              <a:r>
                <a:rPr lang="en-US" sz="2000" b="0" baseline="0">
                  <a:solidFill>
                    <a:schemeClr val="tx1"/>
                  </a:solidFill>
                  <a:latin typeface="Lucida Bright" panose="02040602050505020304" pitchFamily="18" charset="0"/>
                  <a:cs typeface="Times New Roman" panose="02020603050405020304" pitchFamily="18" charset="0"/>
                </a:rPr>
                <a:t>= </a:t>
              </a:r>
              <a:r>
                <a:rPr lang="en-US" sz="2000" b="1" baseline="0">
                  <a:solidFill>
                    <a:srgbClr val="FF0000"/>
                  </a:solidFill>
                  <a:latin typeface="Lucida Bright" panose="02040602050505020304" pitchFamily="18" charset="0"/>
                  <a:cs typeface="Times New Roman" panose="02020603050405020304" pitchFamily="18" charset="0"/>
                </a:rPr>
                <a:t>8.13</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6. Reach a decision:</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Because</a:t>
              </a:r>
              <a:r>
                <a:rPr lang="en-US" sz="2000" b="1" baseline="0">
                  <a:solidFill>
                    <a:srgbClr val="002060"/>
                  </a:solidFill>
                  <a:latin typeface="Lucida Bright" panose="02040602050505020304" pitchFamily="18" charset="0"/>
                  <a:cs typeface="Times New Roman" panose="02020603050405020304" pitchFamily="18" charset="0"/>
                </a:rPr>
                <a:t>  </a:t>
              </a:r>
              <a:r>
                <a:rPr lang="en-US" sz="2400" b="0" i="0" baseline="0">
                  <a:solidFill>
                    <a:schemeClr val="dk1"/>
                  </a:solidFill>
                  <a:effectLst/>
                  <a:latin typeface="Cambria Math" panose="02040503050406030204" pitchFamily="18" charset="0"/>
                  <a:ea typeface="+mn-ea"/>
                  <a:cs typeface="+mn-cs"/>
                </a:rPr>
                <a:t>𝑋^2</a:t>
              </a:r>
              <a:r>
                <a:rPr lang="en-US" sz="2400" b="1">
                  <a:solidFill>
                    <a:srgbClr val="002060"/>
                  </a:solidFill>
                  <a:latin typeface="Lucida Bright" panose="02040602050505020304" pitchFamily="18" charset="0"/>
                </a:rPr>
                <a:t> </a:t>
              </a:r>
              <a:r>
                <a:rPr lang="en-US" sz="2400" b="0">
                  <a:solidFill>
                    <a:schemeClr val="tx1"/>
                  </a:solidFill>
                  <a:latin typeface="Lucida Bright" panose="02040602050505020304" pitchFamily="18" charset="0"/>
                </a:rPr>
                <a:t>= 8.13 &gt;</a:t>
              </a:r>
              <a:r>
                <a:rPr lang="en-US" sz="2400" b="0" baseline="0">
                  <a:solidFill>
                    <a:schemeClr val="tx1"/>
                  </a:solidFill>
                  <a:latin typeface="Lucida Bright" panose="02040602050505020304" pitchFamily="18" charset="0"/>
                </a:rPr>
                <a:t> 4.57</a:t>
              </a:r>
            </a:p>
            <a:p>
              <a:pPr marL="0" marR="0" lvl="0" indent="0" defTabSz="914400" eaLnBrk="1" fontAlgn="auto" latinLnBrk="0" hangingPunct="1">
                <a:lnSpc>
                  <a:spcPct val="100000"/>
                </a:lnSpc>
                <a:spcBef>
                  <a:spcPts val="0"/>
                </a:spcBef>
                <a:spcAft>
                  <a:spcPts val="0"/>
                </a:spcAft>
                <a:buClrTx/>
                <a:buSzTx/>
                <a:buFontTx/>
                <a:buNone/>
                <a:tabLst/>
                <a:defRPr/>
              </a:pPr>
              <a:r>
                <a:rPr lang="en-US" sz="2400" b="0" baseline="0">
                  <a:solidFill>
                    <a:schemeClr val="tx1"/>
                  </a:solidFill>
                  <a:latin typeface="Lucida Bright" panose="02040602050505020304" pitchFamily="18" charset="0"/>
                </a:rPr>
                <a:t>and      </a:t>
              </a:r>
              <a:r>
                <a:rPr lang="en-US" sz="2400" b="0" i="0" baseline="0">
                  <a:solidFill>
                    <a:schemeClr val="dk1"/>
                  </a:solidFill>
                  <a:effectLst/>
                  <a:latin typeface="Cambria Math" panose="02040503050406030204" pitchFamily="18" charset="0"/>
                  <a:ea typeface="+mn-ea"/>
                  <a:cs typeface="+mn-cs"/>
                </a:rPr>
                <a:t>𝑋^2</a:t>
              </a:r>
              <a:r>
                <a:rPr lang="en-US" sz="2400" b="1">
                  <a:solidFill>
                    <a:schemeClr val="dk1"/>
                  </a:solidFill>
                  <a:effectLst/>
                  <a:latin typeface="Lucida Bright" panose="02040602050505020304" pitchFamily="18" charset="0"/>
                  <a:ea typeface="+mn-ea"/>
                  <a:cs typeface="+mn-cs"/>
                </a:rPr>
                <a:t> </a:t>
              </a:r>
              <a:r>
                <a:rPr lang="en-US" sz="2400" b="0">
                  <a:solidFill>
                    <a:schemeClr val="dk1"/>
                  </a:solidFill>
                  <a:effectLst/>
                  <a:latin typeface="Lucida Bright" panose="02040602050505020304" pitchFamily="18" charset="0"/>
                  <a:ea typeface="+mn-ea"/>
                  <a:cs typeface="+mn-cs"/>
                </a:rPr>
                <a:t>= 8.13 &lt;</a:t>
              </a:r>
              <a:r>
                <a:rPr lang="en-US" sz="2400" b="0" baseline="0">
                  <a:solidFill>
                    <a:schemeClr val="dk1"/>
                  </a:solidFill>
                  <a:effectLst/>
                  <a:latin typeface="Lucida Bright" panose="02040602050505020304" pitchFamily="18" charset="0"/>
                  <a:ea typeface="+mn-ea"/>
                  <a:cs typeface="+mn-cs"/>
                </a:rPr>
                <a:t> 19.68</a:t>
              </a:r>
            </a:p>
            <a:p>
              <a:pPr marL="0" marR="0" lvl="0" indent="0" defTabSz="914400" eaLnBrk="1" fontAlgn="auto" latinLnBrk="0" hangingPunct="1">
                <a:lnSpc>
                  <a:spcPct val="100000"/>
                </a:lnSpc>
                <a:spcBef>
                  <a:spcPts val="0"/>
                </a:spcBef>
                <a:spcAft>
                  <a:spcPts val="0"/>
                </a:spcAft>
                <a:buClrTx/>
                <a:buSzTx/>
                <a:buFontTx/>
                <a:buNone/>
                <a:tabLst/>
                <a:defRPr/>
              </a:pPr>
              <a:endParaRPr lang="en-US" sz="2400">
                <a:effectLst/>
                <a:latin typeface="Lucida Bright" panose="02040602050505020304" pitchFamily="18" charset="0"/>
              </a:endParaRPr>
            </a:p>
            <a:p>
              <a:r>
                <a:rPr lang="en-US" sz="2400" b="0">
                  <a:solidFill>
                    <a:schemeClr val="tx1"/>
                  </a:solidFill>
                  <a:latin typeface="Lucida Bright" panose="02040602050505020304" pitchFamily="18" charset="0"/>
                </a:rPr>
                <a:t>do not</a:t>
              </a:r>
              <a:r>
                <a:rPr lang="en-US" sz="2400" b="0" baseline="0">
                  <a:solidFill>
                    <a:schemeClr val="tx1"/>
                  </a:solidFill>
                  <a:latin typeface="Lucida Bright" panose="02040602050505020304" pitchFamily="18" charset="0"/>
                </a:rPr>
                <a:t> </a:t>
              </a:r>
              <a:r>
                <a:rPr lang="en-US" sz="2400" b="0">
                  <a:solidFill>
                    <a:schemeClr val="tx1"/>
                  </a:solidFill>
                  <a:latin typeface="Lucida Bright" panose="02040602050505020304" pitchFamily="18" charset="0"/>
                </a:rPr>
                <a:t>reject Ho.</a:t>
              </a:r>
            </a:p>
            <a:p>
              <a:endParaRPr lang="en-US" sz="2000" b="0">
                <a:solidFill>
                  <a:schemeClr val="tx1"/>
                </a:solidFill>
                <a:latin typeface="Lucida Bright" panose="02040602050505020304" pitchFamily="18" charset="0"/>
              </a:endParaRPr>
            </a:p>
            <a:p>
              <a:r>
                <a:rPr lang="en-US" sz="2000" b="1" baseline="0">
                  <a:solidFill>
                    <a:srgbClr val="002060"/>
                  </a:solidFill>
                  <a:effectLst/>
                  <a:latin typeface="Lucida Bright" panose="02040602050505020304" pitchFamily="18" charset="0"/>
                  <a:ea typeface="+mn-ea"/>
                  <a:cs typeface="+mn-cs"/>
                </a:rPr>
                <a:t>Step 7. Draw a conclusion:</a:t>
              </a:r>
            </a:p>
            <a:p>
              <a:endParaRPr lang="en-US" sz="2000" b="1" baseline="0">
                <a:solidFill>
                  <a:srgbClr val="002060"/>
                </a:solidFill>
                <a:effectLst/>
                <a:latin typeface="Lucida Bright" panose="02040602050505020304" pitchFamily="18" charset="0"/>
                <a:ea typeface="+mn-ea"/>
                <a:cs typeface="+mn-cs"/>
              </a:endParaRPr>
            </a:p>
            <a:p>
              <a:r>
                <a:rPr lang="en-US" sz="2000" b="0">
                  <a:solidFill>
                    <a:schemeClr val="tx1"/>
                  </a:solidFill>
                  <a:effectLst/>
                  <a:latin typeface="Lucida Bright" panose="02040602050505020304" pitchFamily="18" charset="0"/>
                </a:rPr>
                <a:t>After</a:t>
              </a:r>
              <a:r>
                <a:rPr lang="en-US" sz="2000" b="0" baseline="0">
                  <a:solidFill>
                    <a:schemeClr val="tx1"/>
                  </a:solidFill>
                  <a:effectLst/>
                  <a:latin typeface="Lucida Bright" panose="02040602050505020304" pitchFamily="18" charset="0"/>
                </a:rPr>
                <a:t> concluding this test, the engineers at GT can state there is insufficient evidence to conclude that the modified design has had any effect on the variability of the storage life from storage cell to storage cell.</a:t>
              </a:r>
              <a:endParaRPr lang="en-US" sz="2000" b="0">
                <a:solidFill>
                  <a:schemeClr val="tx1"/>
                </a:solidFill>
                <a:effectLst/>
                <a:latin typeface="Lucida Bright" panose="02040602050505020304" pitchFamily="18" charset="0"/>
              </a:endParaRPr>
            </a:p>
          </xdr:txBody>
        </xdr:sp>
      </mc:Fallback>
    </mc:AlternateContent>
    <xdr:clientData/>
  </xdr:twoCellAnchor>
  <xdr:twoCellAnchor>
    <xdr:from>
      <xdr:col>11</xdr:col>
      <xdr:colOff>630916</xdr:colOff>
      <xdr:row>31</xdr:row>
      <xdr:rowOff>351971</xdr:rowOff>
    </xdr:from>
    <xdr:to>
      <xdr:col>18</xdr:col>
      <xdr:colOff>598712</xdr:colOff>
      <xdr:row>38</xdr:row>
      <xdr:rowOff>27213</xdr:rowOff>
    </xdr:to>
    <xdr:sp macro="" textlink="">
      <xdr:nvSpPr>
        <xdr:cNvPr id="10" name="TextBox 9">
          <a:extLst>
            <a:ext uri="{FF2B5EF4-FFF2-40B4-BE49-F238E27FC236}">
              <a16:creationId xmlns:a16="http://schemas.microsoft.com/office/drawing/2014/main" id="{C644F677-4A09-4789-A837-2CC72BEBB7E5}"/>
            </a:ext>
          </a:extLst>
        </xdr:cNvPr>
        <xdr:cNvSpPr txBox="1"/>
      </xdr:nvSpPr>
      <xdr:spPr>
        <a:xfrm>
          <a:off x="14194516" y="8419646"/>
          <a:ext cx="4615996" cy="21517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(1-0.05) = 0.95 as probability</a:t>
          </a:r>
        </a:p>
        <a:p>
          <a:pPr marL="0" marR="0">
            <a:lnSpc>
              <a:spcPct val="115000"/>
            </a:lnSpc>
            <a:spcBef>
              <a:spcPts val="0"/>
            </a:spcBef>
            <a:spcAft>
              <a:spcPts val="1000"/>
            </a:spcAft>
          </a:pPr>
          <a:r>
            <a:rPr lang="en-US" sz="2000" baseline="0">
              <a:effectLst/>
              <a:latin typeface="+mn-lt"/>
              <a:ea typeface="Calibri"/>
              <a:cs typeface="Times New Roman"/>
            </a:rPr>
            <a:t>Enter (12-1) = 11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editAs="oneCell">
    <xdr:from>
      <xdr:col>1</xdr:col>
      <xdr:colOff>190501</xdr:colOff>
      <xdr:row>37</xdr:row>
      <xdr:rowOff>108856</xdr:rowOff>
    </xdr:from>
    <xdr:to>
      <xdr:col>5</xdr:col>
      <xdr:colOff>314633</xdr:colOff>
      <xdr:row>54</xdr:row>
      <xdr:rowOff>13606</xdr:rowOff>
    </xdr:to>
    <xdr:pic>
      <xdr:nvPicPr>
        <xdr:cNvPr id="11" name="Picture 10" descr="images">
          <a:extLst>
            <a:ext uri="{FF2B5EF4-FFF2-40B4-BE49-F238E27FC236}">
              <a16:creationId xmlns:a16="http://schemas.microsoft.com/office/drawing/2014/main" id="{308BD7D7-5550-4857-AFAD-15853D7CF4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1" y="10462531"/>
          <a:ext cx="5392818" cy="3524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489857</xdr:colOff>
      <xdr:row>51</xdr:row>
      <xdr:rowOff>42182</xdr:rowOff>
    </xdr:from>
    <xdr:to>
      <xdr:col>2</xdr:col>
      <xdr:colOff>353785</xdr:colOff>
      <xdr:row>53</xdr:row>
      <xdr:rowOff>176892</xdr:rowOff>
    </xdr:to>
    <xdr:sp macro="" textlink="">
      <xdr:nvSpPr>
        <xdr:cNvPr id="12" name="TextBox 11">
          <a:extLst>
            <a:ext uri="{FF2B5EF4-FFF2-40B4-BE49-F238E27FC236}">
              <a16:creationId xmlns:a16="http://schemas.microsoft.com/office/drawing/2014/main" id="{B106E1F7-21D4-41E1-8F57-44CCAC7E4720}"/>
            </a:ext>
          </a:extLst>
        </xdr:cNvPr>
        <xdr:cNvSpPr txBox="1"/>
      </xdr:nvSpPr>
      <xdr:spPr>
        <a:xfrm>
          <a:off x="1099457" y="13443857"/>
          <a:ext cx="1397453"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4.58</a:t>
          </a:r>
        </a:p>
      </xdr:txBody>
    </xdr:sp>
    <xdr:clientData/>
  </xdr:twoCellAnchor>
  <xdr:twoCellAnchor>
    <xdr:from>
      <xdr:col>1</xdr:col>
      <xdr:colOff>1251857</xdr:colOff>
      <xdr:row>47</xdr:row>
      <xdr:rowOff>24493</xdr:rowOff>
    </xdr:from>
    <xdr:to>
      <xdr:col>2</xdr:col>
      <xdr:colOff>1224642</xdr:colOff>
      <xdr:row>49</xdr:row>
      <xdr:rowOff>163286</xdr:rowOff>
    </xdr:to>
    <xdr:sp macro="" textlink="">
      <xdr:nvSpPr>
        <xdr:cNvPr id="13" name="TextBox 12">
          <a:extLst>
            <a:ext uri="{FF2B5EF4-FFF2-40B4-BE49-F238E27FC236}">
              <a16:creationId xmlns:a16="http://schemas.microsoft.com/office/drawing/2014/main" id="{FC5262AC-9780-48FC-A7EC-56A10FF53077}"/>
            </a:ext>
          </a:extLst>
        </xdr:cNvPr>
        <xdr:cNvSpPr txBox="1"/>
      </xdr:nvSpPr>
      <xdr:spPr>
        <a:xfrm>
          <a:off x="1861457" y="12664168"/>
          <a:ext cx="1506310"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8.13</a:t>
          </a:r>
        </a:p>
      </xdr:txBody>
    </xdr:sp>
    <xdr:clientData/>
  </xdr:twoCellAnchor>
  <xdr:twoCellAnchor>
    <xdr:from>
      <xdr:col>2</xdr:col>
      <xdr:colOff>27213</xdr:colOff>
      <xdr:row>43</xdr:row>
      <xdr:rowOff>136072</xdr:rowOff>
    </xdr:from>
    <xdr:to>
      <xdr:col>2</xdr:col>
      <xdr:colOff>898070</xdr:colOff>
      <xdr:row>46</xdr:row>
      <xdr:rowOff>95250</xdr:rowOff>
    </xdr:to>
    <xdr:sp macro="" textlink="">
      <xdr:nvSpPr>
        <xdr:cNvPr id="14" name="TextBox 13">
          <a:extLst>
            <a:ext uri="{FF2B5EF4-FFF2-40B4-BE49-F238E27FC236}">
              <a16:creationId xmlns:a16="http://schemas.microsoft.com/office/drawing/2014/main" id="{1AA59009-987E-4ADB-9390-EBFAA835FDE3}"/>
            </a:ext>
          </a:extLst>
        </xdr:cNvPr>
        <xdr:cNvSpPr txBox="1"/>
      </xdr:nvSpPr>
      <xdr:spPr>
        <a:xfrm>
          <a:off x="2170338" y="12013747"/>
          <a:ext cx="870857"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2</xdr:col>
      <xdr:colOff>1006928</xdr:colOff>
      <xdr:row>39</xdr:row>
      <xdr:rowOff>136071</xdr:rowOff>
    </xdr:from>
    <xdr:to>
      <xdr:col>3</xdr:col>
      <xdr:colOff>680357</xdr:colOff>
      <xdr:row>41</xdr:row>
      <xdr:rowOff>51705</xdr:rowOff>
    </xdr:to>
    <xdr:sp macro="" textlink="">
      <xdr:nvSpPr>
        <xdr:cNvPr id="15" name="TextBox 14">
          <a:extLst>
            <a:ext uri="{FF2B5EF4-FFF2-40B4-BE49-F238E27FC236}">
              <a16:creationId xmlns:a16="http://schemas.microsoft.com/office/drawing/2014/main" id="{8B4684A9-8F2D-4CB6-A1E8-E5779A706B7A}"/>
            </a:ext>
          </a:extLst>
        </xdr:cNvPr>
        <xdr:cNvSpPr txBox="1"/>
      </xdr:nvSpPr>
      <xdr:spPr>
        <a:xfrm>
          <a:off x="3150053" y="10870746"/>
          <a:ext cx="1035504"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462641</xdr:colOff>
      <xdr:row>49</xdr:row>
      <xdr:rowOff>68036</xdr:rowOff>
    </xdr:from>
    <xdr:to>
      <xdr:col>2</xdr:col>
      <xdr:colOff>598714</xdr:colOff>
      <xdr:row>51</xdr:row>
      <xdr:rowOff>141188</xdr:rowOff>
    </xdr:to>
    <xdr:sp macro="" textlink="">
      <xdr:nvSpPr>
        <xdr:cNvPr id="16" name="Arrow: Up-Down 15">
          <a:extLst>
            <a:ext uri="{FF2B5EF4-FFF2-40B4-BE49-F238E27FC236}">
              <a16:creationId xmlns:a16="http://schemas.microsoft.com/office/drawing/2014/main" id="{F1F71D42-6FA8-4245-BFF9-D3393632F5E3}"/>
            </a:ext>
          </a:extLst>
        </xdr:cNvPr>
        <xdr:cNvSpPr/>
      </xdr:nvSpPr>
      <xdr:spPr>
        <a:xfrm>
          <a:off x="2605766" y="13088711"/>
          <a:ext cx="136073" cy="454152"/>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231320</xdr:colOff>
      <xdr:row>39</xdr:row>
      <xdr:rowOff>136072</xdr:rowOff>
    </xdr:from>
    <xdr:to>
      <xdr:col>17</xdr:col>
      <xdr:colOff>421822</xdr:colOff>
      <xdr:row>40</xdr:row>
      <xdr:rowOff>367393</xdr:rowOff>
    </xdr:to>
    <xdr:sp macro="" textlink="">
      <xdr:nvSpPr>
        <xdr:cNvPr id="17" name="TextBox 16">
          <a:extLst>
            <a:ext uri="{FF2B5EF4-FFF2-40B4-BE49-F238E27FC236}">
              <a16:creationId xmlns:a16="http://schemas.microsoft.com/office/drawing/2014/main" id="{3A956E20-5C19-4AC1-91A3-41A4139D192D}"/>
            </a:ext>
          </a:extLst>
        </xdr:cNvPr>
        <xdr:cNvSpPr txBox="1"/>
      </xdr:nvSpPr>
      <xdr:spPr>
        <a:xfrm>
          <a:off x="16290470" y="10870747"/>
          <a:ext cx="1581152" cy="421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Upper tail critical value</a:t>
          </a:r>
        </a:p>
      </xdr:txBody>
    </xdr:sp>
    <xdr:clientData/>
  </xdr:twoCellAnchor>
  <xdr:twoCellAnchor>
    <xdr:from>
      <xdr:col>15</xdr:col>
      <xdr:colOff>288471</xdr:colOff>
      <xdr:row>41</xdr:row>
      <xdr:rowOff>138793</xdr:rowOff>
    </xdr:from>
    <xdr:to>
      <xdr:col>17</xdr:col>
      <xdr:colOff>478973</xdr:colOff>
      <xdr:row>43</xdr:row>
      <xdr:rowOff>0</xdr:rowOff>
    </xdr:to>
    <xdr:sp macro="" textlink="">
      <xdr:nvSpPr>
        <xdr:cNvPr id="18" name="TextBox 17">
          <a:extLst>
            <a:ext uri="{FF2B5EF4-FFF2-40B4-BE49-F238E27FC236}">
              <a16:creationId xmlns:a16="http://schemas.microsoft.com/office/drawing/2014/main" id="{C946A7C4-E5AF-4C31-B239-290F029D4D4B}"/>
            </a:ext>
          </a:extLst>
        </xdr:cNvPr>
        <xdr:cNvSpPr txBox="1"/>
      </xdr:nvSpPr>
      <xdr:spPr>
        <a:xfrm>
          <a:off x="16347621" y="11464018"/>
          <a:ext cx="1581152" cy="413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lower</a:t>
          </a:r>
          <a:r>
            <a:rPr lang="en-US" sz="1100" baseline="0"/>
            <a:t> </a:t>
          </a:r>
          <a:r>
            <a:rPr lang="en-US" sz="1100"/>
            <a:t>r tail critical value</a:t>
          </a:r>
        </a:p>
      </xdr:txBody>
    </xdr:sp>
    <xdr:clientData/>
  </xdr:twoCellAnchor>
  <xdr:twoCellAnchor>
    <xdr:from>
      <xdr:col>1</xdr:col>
      <xdr:colOff>1156608</xdr:colOff>
      <xdr:row>40</xdr:row>
      <xdr:rowOff>299357</xdr:rowOff>
    </xdr:from>
    <xdr:to>
      <xdr:col>1</xdr:col>
      <xdr:colOff>1238250</xdr:colOff>
      <xdr:row>50</xdr:row>
      <xdr:rowOff>176893</xdr:rowOff>
    </xdr:to>
    <xdr:cxnSp macro="">
      <xdr:nvCxnSpPr>
        <xdr:cNvPr id="19" name="Straight Connector 18">
          <a:extLst>
            <a:ext uri="{FF2B5EF4-FFF2-40B4-BE49-F238E27FC236}">
              <a16:creationId xmlns:a16="http://schemas.microsoft.com/office/drawing/2014/main" id="{961395F1-7D1D-4F84-BCC5-18393E2C213B}"/>
            </a:ext>
          </a:extLst>
        </xdr:cNvPr>
        <xdr:cNvCxnSpPr/>
      </xdr:nvCxnSpPr>
      <xdr:spPr>
        <a:xfrm flipH="1">
          <a:off x="1766208" y="11224532"/>
          <a:ext cx="81642" cy="21635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819149</xdr:colOff>
      <xdr:row>51</xdr:row>
      <xdr:rowOff>58510</xdr:rowOff>
    </xdr:from>
    <xdr:to>
      <xdr:col>3</xdr:col>
      <xdr:colOff>859971</xdr:colOff>
      <xdr:row>54</xdr:row>
      <xdr:rowOff>2720</xdr:rowOff>
    </xdr:to>
    <xdr:sp macro="" textlink="">
      <xdr:nvSpPr>
        <xdr:cNvPr id="20" name="TextBox 19">
          <a:extLst>
            <a:ext uri="{FF2B5EF4-FFF2-40B4-BE49-F238E27FC236}">
              <a16:creationId xmlns:a16="http://schemas.microsoft.com/office/drawing/2014/main" id="{0239B8BD-EF7D-4684-AFB7-60D55362B4BB}"/>
            </a:ext>
          </a:extLst>
        </xdr:cNvPr>
        <xdr:cNvSpPr txBox="1"/>
      </xdr:nvSpPr>
      <xdr:spPr>
        <a:xfrm>
          <a:off x="2962274" y="13460185"/>
          <a:ext cx="1402897"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19.68</a:t>
          </a:r>
        </a:p>
      </xdr:txBody>
    </xdr:sp>
    <xdr:clientData/>
  </xdr:twoCellAnchor>
  <xdr:twoCellAnchor>
    <xdr:from>
      <xdr:col>1</xdr:col>
      <xdr:colOff>506187</xdr:colOff>
      <xdr:row>39</xdr:row>
      <xdr:rowOff>111578</xdr:rowOff>
    </xdr:from>
    <xdr:to>
      <xdr:col>2</xdr:col>
      <xdr:colOff>2722</xdr:colOff>
      <xdr:row>41</xdr:row>
      <xdr:rowOff>27212</xdr:rowOff>
    </xdr:to>
    <xdr:sp macro="" textlink="">
      <xdr:nvSpPr>
        <xdr:cNvPr id="21" name="TextBox 20">
          <a:extLst>
            <a:ext uri="{FF2B5EF4-FFF2-40B4-BE49-F238E27FC236}">
              <a16:creationId xmlns:a16="http://schemas.microsoft.com/office/drawing/2014/main" id="{9E1DF3E7-6B1A-4224-912E-F49CE7E801DA}"/>
            </a:ext>
          </a:extLst>
        </xdr:cNvPr>
        <xdr:cNvSpPr txBox="1"/>
      </xdr:nvSpPr>
      <xdr:spPr>
        <a:xfrm>
          <a:off x="1115787" y="10846253"/>
          <a:ext cx="1030060" cy="506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editAs="oneCell">
    <xdr:from>
      <xdr:col>1</xdr:col>
      <xdr:colOff>855759</xdr:colOff>
      <xdr:row>43</xdr:row>
      <xdr:rowOff>166140</xdr:rowOff>
    </xdr:from>
    <xdr:to>
      <xdr:col>1</xdr:col>
      <xdr:colOff>1212361</xdr:colOff>
      <xdr:row>50</xdr:row>
      <xdr:rowOff>94080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3">
          <xdr14:nvContentPartPr>
            <xdr14:cNvPr id="22" name="Ink 21">
              <a:extLst>
                <a:ext uri="{FF2B5EF4-FFF2-40B4-BE49-F238E27FC236}">
                  <a16:creationId xmlns:a16="http://schemas.microsoft.com/office/drawing/2014/main" id="{F480F46A-43C6-44AF-8C32-D19C67D0C875}"/>
                </a:ext>
              </a:extLst>
            </xdr14:cNvPr>
            <xdr14:cNvContentPartPr/>
          </xdr14:nvContentPartPr>
          <xdr14:nvPr macro=""/>
          <xdr14:xfrm>
            <a:off x="1468080" y="12072390"/>
            <a:ext cx="353880" cy="1261440"/>
          </xdr14:xfrm>
        </xdr:contentPart>
      </mc:Choice>
      <mc:Fallback>
        <xdr:pic>
          <xdr:nvPicPr>
            <xdr:cNvPr id="22" name="Ink 21">
              <a:extLst>
                <a:ext uri="{FF2B5EF4-FFF2-40B4-BE49-F238E27FC236}">
                  <a16:creationId xmlns:a16="http://schemas.microsoft.com/office/drawing/2014/main" id="{C45C8CB0-88E7-472D-BB13-AF11DA71982E}"/>
                </a:ext>
              </a:extLst>
            </xdr:cNvPr>
            <xdr:cNvPicPr/>
          </xdr:nvPicPr>
          <xdr:blipFill>
            <a:blip xmlns:r="http://schemas.openxmlformats.org/officeDocument/2006/relationships" r:embed="rId4"/>
            <a:stretch>
              <a:fillRect/>
            </a:stretch>
          </xdr:blipFill>
          <xdr:spPr>
            <a:xfrm>
              <a:off x="1450440" y="11964390"/>
              <a:ext cx="389520" cy="1477080"/>
            </a:xfrm>
            <a:prstGeom prst="rect">
              <a:avLst/>
            </a:prstGeom>
          </xdr:spPr>
        </xdr:pic>
      </mc:Fallback>
    </mc:AlternateContent>
    <xdr:clientData/>
  </xdr:twoCellAnchor>
  <xdr:twoCellAnchor editAs="oneCell">
    <xdr:from>
      <xdr:col>1</xdr:col>
      <xdr:colOff>693399</xdr:colOff>
      <xdr:row>50</xdr:row>
      <xdr:rowOff>26400</xdr:rowOff>
    </xdr:from>
    <xdr:to>
      <xdr:col>1</xdr:col>
      <xdr:colOff>953881</xdr:colOff>
      <xdr:row>50</xdr:row>
      <xdr:rowOff>81840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23" name="Ink 22">
              <a:extLst>
                <a:ext uri="{FF2B5EF4-FFF2-40B4-BE49-F238E27FC236}">
                  <a16:creationId xmlns:a16="http://schemas.microsoft.com/office/drawing/2014/main" id="{BF70E09B-172D-474A-BCD4-F9671104CA2A}"/>
                </a:ext>
              </a:extLst>
            </xdr14:cNvPr>
            <xdr14:cNvContentPartPr/>
          </xdr14:nvContentPartPr>
          <xdr14:nvPr macro=""/>
          <xdr14:xfrm>
            <a:off x="1305720" y="13266150"/>
            <a:ext cx="257760" cy="55440"/>
          </xdr14:xfrm>
        </xdr:contentPart>
      </mc:Choice>
      <mc:Fallback xmlns="">
        <xdr:pic>
          <xdr:nvPicPr>
            <xdr:cNvPr id="23" name="Ink 22">
              <a:extLst>
                <a:ext uri="{FF2B5EF4-FFF2-40B4-BE49-F238E27FC236}">
                  <a16:creationId xmlns:a16="http://schemas.microsoft.com/office/drawing/2014/main" id="{8A80F270-8BB4-4762-86EC-BDDF4CE59883}"/>
                </a:ext>
              </a:extLst>
            </xdr:cNvPr>
            <xdr:cNvPicPr/>
          </xdr:nvPicPr>
          <xdr:blipFill>
            <a:blip xmlns:r="http://schemas.openxmlformats.org/officeDocument/2006/relationships" r:embed="rId6"/>
            <a:stretch>
              <a:fillRect/>
            </a:stretch>
          </xdr:blipFill>
          <xdr:spPr>
            <a:xfrm>
              <a:off x="1251720" y="13158150"/>
              <a:ext cx="365400" cy="271080"/>
            </a:xfrm>
            <a:prstGeom prst="rect">
              <a:avLst/>
            </a:prstGeom>
          </xdr:spPr>
        </xdr:pic>
      </mc:Fallback>
    </mc:AlternateContent>
    <xdr:clientData/>
  </xdr:twoCellAnchor>
  <xdr:twoCellAnchor editAs="oneCell">
    <xdr:from>
      <xdr:col>1</xdr:col>
      <xdr:colOff>775119</xdr:colOff>
      <xdr:row>49</xdr:row>
      <xdr:rowOff>56340</xdr:rowOff>
    </xdr:from>
    <xdr:to>
      <xdr:col>1</xdr:col>
      <xdr:colOff>1064041</xdr:colOff>
      <xdr:row>49</xdr:row>
      <xdr:rowOff>122220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24" name="Ink 23">
              <a:extLst>
                <a:ext uri="{FF2B5EF4-FFF2-40B4-BE49-F238E27FC236}">
                  <a16:creationId xmlns:a16="http://schemas.microsoft.com/office/drawing/2014/main" id="{79936771-9B16-4F4E-BEA3-25AEAF33B733}"/>
                </a:ext>
              </a:extLst>
            </xdr14:cNvPr>
            <xdr14:cNvContentPartPr/>
          </xdr14:nvContentPartPr>
          <xdr14:nvPr macro=""/>
          <xdr14:xfrm>
            <a:off x="1387440" y="13105590"/>
            <a:ext cx="286200" cy="65880"/>
          </xdr14:xfrm>
        </xdr:contentPart>
      </mc:Choice>
      <mc:Fallback xmlns="">
        <xdr:pic>
          <xdr:nvPicPr>
            <xdr:cNvPr id="24" name="Ink 23">
              <a:extLst>
                <a:ext uri="{FF2B5EF4-FFF2-40B4-BE49-F238E27FC236}">
                  <a16:creationId xmlns:a16="http://schemas.microsoft.com/office/drawing/2014/main" id="{1440BB30-AEF3-419F-85DE-4E562B1AD0CA}"/>
                </a:ext>
              </a:extLst>
            </xdr:cNvPr>
            <xdr:cNvPicPr/>
          </xdr:nvPicPr>
          <xdr:blipFill>
            <a:blip xmlns:r="http://schemas.openxmlformats.org/officeDocument/2006/relationships" r:embed="rId8"/>
            <a:stretch>
              <a:fillRect/>
            </a:stretch>
          </xdr:blipFill>
          <xdr:spPr>
            <a:xfrm>
              <a:off x="1333440" y="12997950"/>
              <a:ext cx="393840" cy="281520"/>
            </a:xfrm>
            <a:prstGeom prst="rect">
              <a:avLst/>
            </a:prstGeom>
          </xdr:spPr>
        </xdr:pic>
      </mc:Fallback>
    </mc:AlternateContent>
    <xdr:clientData/>
  </xdr:twoCellAnchor>
  <xdr:twoCellAnchor editAs="oneCell">
    <xdr:from>
      <xdr:col>1</xdr:col>
      <xdr:colOff>856839</xdr:colOff>
      <xdr:row>48</xdr:row>
      <xdr:rowOff>102840</xdr:rowOff>
    </xdr:from>
    <xdr:to>
      <xdr:col>1</xdr:col>
      <xdr:colOff>1089601</xdr:colOff>
      <xdr:row>48</xdr:row>
      <xdr:rowOff>135960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25" name="Ink 24">
              <a:extLst>
                <a:ext uri="{FF2B5EF4-FFF2-40B4-BE49-F238E27FC236}">
                  <a16:creationId xmlns:a16="http://schemas.microsoft.com/office/drawing/2014/main" id="{C2F7A2F0-8447-45A7-A42F-6D85C8269794}"/>
                </a:ext>
              </a:extLst>
            </xdr14:cNvPr>
            <xdr14:cNvContentPartPr/>
          </xdr14:nvContentPartPr>
          <xdr14:nvPr macro=""/>
          <xdr14:xfrm>
            <a:off x="1469160" y="12961590"/>
            <a:ext cx="230040" cy="33120"/>
          </xdr14:xfrm>
        </xdr:contentPart>
      </mc:Choice>
      <mc:Fallback xmlns="">
        <xdr:pic>
          <xdr:nvPicPr>
            <xdr:cNvPr id="25" name="Ink 24">
              <a:extLst>
                <a:ext uri="{FF2B5EF4-FFF2-40B4-BE49-F238E27FC236}">
                  <a16:creationId xmlns:a16="http://schemas.microsoft.com/office/drawing/2014/main" id="{B42D2C15-3442-43C7-A385-1D958CD24972}"/>
                </a:ext>
              </a:extLst>
            </xdr:cNvPr>
            <xdr:cNvPicPr/>
          </xdr:nvPicPr>
          <xdr:blipFill>
            <a:blip xmlns:r="http://schemas.openxmlformats.org/officeDocument/2006/relationships" r:embed="rId10"/>
            <a:stretch>
              <a:fillRect/>
            </a:stretch>
          </xdr:blipFill>
          <xdr:spPr>
            <a:xfrm>
              <a:off x="1415520" y="12853590"/>
              <a:ext cx="337680" cy="248760"/>
            </a:xfrm>
            <a:prstGeom prst="rect">
              <a:avLst/>
            </a:prstGeom>
          </xdr:spPr>
        </xdr:pic>
      </mc:Fallback>
    </mc:AlternateContent>
    <xdr:clientData/>
  </xdr:twoCellAnchor>
  <xdr:twoCellAnchor editAs="oneCell">
    <xdr:from>
      <xdr:col>1</xdr:col>
      <xdr:colOff>911559</xdr:colOff>
      <xdr:row>47</xdr:row>
      <xdr:rowOff>138180</xdr:rowOff>
    </xdr:from>
    <xdr:to>
      <xdr:col>1</xdr:col>
      <xdr:colOff>1089961</xdr:colOff>
      <xdr:row>48</xdr:row>
      <xdr:rowOff>240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26" name="Ink 25">
              <a:extLst>
                <a:ext uri="{FF2B5EF4-FFF2-40B4-BE49-F238E27FC236}">
                  <a16:creationId xmlns:a16="http://schemas.microsoft.com/office/drawing/2014/main" id="{9E026686-822A-4DAB-82A6-2633462D29EF}"/>
                </a:ext>
              </a:extLst>
            </xdr14:cNvPr>
            <xdr14:cNvContentPartPr/>
          </xdr14:nvContentPartPr>
          <xdr14:nvPr macro=""/>
          <xdr14:xfrm>
            <a:off x="1523880" y="12806430"/>
            <a:ext cx="175680" cy="52560"/>
          </xdr14:xfrm>
        </xdr:contentPart>
      </mc:Choice>
      <mc:Fallback xmlns="">
        <xdr:pic>
          <xdr:nvPicPr>
            <xdr:cNvPr id="26" name="Ink 25">
              <a:extLst>
                <a:ext uri="{FF2B5EF4-FFF2-40B4-BE49-F238E27FC236}">
                  <a16:creationId xmlns:a16="http://schemas.microsoft.com/office/drawing/2014/main" id="{644F4834-DED1-48ED-B167-BC5451CDD193}"/>
                </a:ext>
              </a:extLst>
            </xdr:cNvPr>
            <xdr:cNvPicPr/>
          </xdr:nvPicPr>
          <xdr:blipFill>
            <a:blip xmlns:r="http://schemas.openxmlformats.org/officeDocument/2006/relationships" r:embed="rId12"/>
            <a:stretch>
              <a:fillRect/>
            </a:stretch>
          </xdr:blipFill>
          <xdr:spPr>
            <a:xfrm>
              <a:off x="1469880" y="12698430"/>
              <a:ext cx="283320" cy="268200"/>
            </a:xfrm>
            <a:prstGeom prst="rect">
              <a:avLst/>
            </a:prstGeom>
          </xdr:spPr>
        </xdr:pic>
      </mc:Fallback>
    </mc:AlternateContent>
    <xdr:clientData/>
  </xdr:twoCellAnchor>
  <xdr:twoCellAnchor editAs="oneCell">
    <xdr:from>
      <xdr:col>1</xdr:col>
      <xdr:colOff>951879</xdr:colOff>
      <xdr:row>47</xdr:row>
      <xdr:rowOff>25860</xdr:rowOff>
    </xdr:from>
    <xdr:to>
      <xdr:col>1</xdr:col>
      <xdr:colOff>1116961</xdr:colOff>
      <xdr:row>47</xdr:row>
      <xdr:rowOff>54300</xdr:rowOff>
    </xdr:to>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27" name="Ink 26">
              <a:extLst>
                <a:ext uri="{FF2B5EF4-FFF2-40B4-BE49-F238E27FC236}">
                  <a16:creationId xmlns:a16="http://schemas.microsoft.com/office/drawing/2014/main" id="{2E1B0FF7-E8C3-4CBD-AB4B-B1CF533B4B78}"/>
                </a:ext>
              </a:extLst>
            </xdr14:cNvPr>
            <xdr14:cNvContentPartPr/>
          </xdr14:nvContentPartPr>
          <xdr14:nvPr macro=""/>
          <xdr14:xfrm>
            <a:off x="1564200" y="12694110"/>
            <a:ext cx="162360" cy="28440"/>
          </xdr14:xfrm>
        </xdr:contentPart>
      </mc:Choice>
      <mc:Fallback xmlns="">
        <xdr:pic>
          <xdr:nvPicPr>
            <xdr:cNvPr id="27" name="Ink 26">
              <a:extLst>
                <a:ext uri="{FF2B5EF4-FFF2-40B4-BE49-F238E27FC236}">
                  <a16:creationId xmlns:a16="http://schemas.microsoft.com/office/drawing/2014/main" id="{ABB8B8EA-1BC1-4D71-AD9D-D1739215394D}"/>
                </a:ext>
              </a:extLst>
            </xdr:cNvPr>
            <xdr:cNvPicPr/>
          </xdr:nvPicPr>
          <xdr:blipFill>
            <a:blip xmlns:r="http://schemas.openxmlformats.org/officeDocument/2006/relationships" r:embed="rId14"/>
            <a:stretch>
              <a:fillRect/>
            </a:stretch>
          </xdr:blipFill>
          <xdr:spPr>
            <a:xfrm>
              <a:off x="1510560" y="12586110"/>
              <a:ext cx="270000" cy="244080"/>
            </a:xfrm>
            <a:prstGeom prst="rect">
              <a:avLst/>
            </a:prstGeom>
          </xdr:spPr>
        </xdr:pic>
      </mc:Fallback>
    </mc:AlternateContent>
    <xdr:clientData/>
  </xdr:twoCellAnchor>
  <xdr:twoCellAnchor editAs="oneCell">
    <xdr:from>
      <xdr:col>1</xdr:col>
      <xdr:colOff>1019919</xdr:colOff>
      <xdr:row>46</xdr:row>
      <xdr:rowOff>81000</xdr:rowOff>
    </xdr:from>
    <xdr:to>
      <xdr:col>1</xdr:col>
      <xdr:colOff>1122361</xdr:colOff>
      <xdr:row>46</xdr:row>
      <xdr:rowOff>95040</xdr:rowOff>
    </xdr:to>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28" name="Ink 27">
              <a:extLst>
                <a:ext uri="{FF2B5EF4-FFF2-40B4-BE49-F238E27FC236}">
                  <a16:creationId xmlns:a16="http://schemas.microsoft.com/office/drawing/2014/main" id="{440AB75A-9C8B-4902-96BA-3A39A8EF8095}"/>
                </a:ext>
              </a:extLst>
            </xdr14:cNvPr>
            <xdr14:cNvContentPartPr/>
          </xdr14:nvContentPartPr>
          <xdr14:nvPr macro=""/>
          <xdr14:xfrm>
            <a:off x="1632240" y="12558750"/>
            <a:ext cx="99720" cy="14040"/>
          </xdr14:xfrm>
        </xdr:contentPart>
      </mc:Choice>
      <mc:Fallback xmlns="">
        <xdr:pic>
          <xdr:nvPicPr>
            <xdr:cNvPr id="28" name="Ink 27">
              <a:extLst>
                <a:ext uri="{FF2B5EF4-FFF2-40B4-BE49-F238E27FC236}">
                  <a16:creationId xmlns:a16="http://schemas.microsoft.com/office/drawing/2014/main" id="{83B71C47-BE35-451D-96A3-0A676CBA6BEC}"/>
                </a:ext>
              </a:extLst>
            </xdr:cNvPr>
            <xdr:cNvPicPr/>
          </xdr:nvPicPr>
          <xdr:blipFill>
            <a:blip xmlns:r="http://schemas.openxmlformats.org/officeDocument/2006/relationships" r:embed="rId16"/>
            <a:stretch>
              <a:fillRect/>
            </a:stretch>
          </xdr:blipFill>
          <xdr:spPr>
            <a:xfrm>
              <a:off x="1578600" y="12451110"/>
              <a:ext cx="207360" cy="229680"/>
            </a:xfrm>
            <a:prstGeom prst="rect">
              <a:avLst/>
            </a:prstGeom>
          </xdr:spPr>
        </xdr:pic>
      </mc:Fallback>
    </mc:AlternateContent>
    <xdr:clientData/>
  </xdr:twoCellAnchor>
  <xdr:twoCellAnchor editAs="oneCell">
    <xdr:from>
      <xdr:col>1</xdr:col>
      <xdr:colOff>1060959</xdr:colOff>
      <xdr:row>45</xdr:row>
      <xdr:rowOff>129660</xdr:rowOff>
    </xdr:from>
    <xdr:to>
      <xdr:col>1</xdr:col>
      <xdr:colOff>1122361</xdr:colOff>
      <xdr:row>45</xdr:row>
      <xdr:rowOff>176820</xdr:rowOff>
    </xdr:to>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29" name="Ink 28">
              <a:extLst>
                <a:ext uri="{FF2B5EF4-FFF2-40B4-BE49-F238E27FC236}">
                  <a16:creationId xmlns:a16="http://schemas.microsoft.com/office/drawing/2014/main" id="{4746E7BD-9E52-4631-B06B-6E2C81CDE035}"/>
                </a:ext>
              </a:extLst>
            </xdr14:cNvPr>
            <xdr14:cNvContentPartPr/>
          </xdr14:nvContentPartPr>
          <xdr14:nvPr macro=""/>
          <xdr14:xfrm>
            <a:off x="1673280" y="12416910"/>
            <a:ext cx="58680" cy="47160"/>
          </xdr14:xfrm>
        </xdr:contentPart>
      </mc:Choice>
      <mc:Fallback xmlns="">
        <xdr:pic>
          <xdr:nvPicPr>
            <xdr:cNvPr id="29" name="Ink 28">
              <a:extLst>
                <a:ext uri="{FF2B5EF4-FFF2-40B4-BE49-F238E27FC236}">
                  <a16:creationId xmlns:a16="http://schemas.microsoft.com/office/drawing/2014/main" id="{AB515D6A-FD18-4A55-A4DB-8FECDCA568A4}"/>
                </a:ext>
              </a:extLst>
            </xdr:cNvPr>
            <xdr:cNvPicPr/>
          </xdr:nvPicPr>
          <xdr:blipFill>
            <a:blip xmlns:r="http://schemas.openxmlformats.org/officeDocument/2006/relationships" r:embed="rId18"/>
            <a:stretch>
              <a:fillRect/>
            </a:stretch>
          </xdr:blipFill>
          <xdr:spPr>
            <a:xfrm>
              <a:off x="1619640" y="12309270"/>
              <a:ext cx="166320" cy="262800"/>
            </a:xfrm>
            <a:prstGeom prst="rect">
              <a:avLst/>
            </a:prstGeom>
          </xdr:spPr>
        </xdr:pic>
      </mc:Fallback>
    </mc:AlternateContent>
    <xdr:clientData/>
  </xdr:twoCellAnchor>
  <xdr:twoCellAnchor editAs="oneCell">
    <xdr:from>
      <xdr:col>1</xdr:col>
      <xdr:colOff>1074279</xdr:colOff>
      <xdr:row>44</xdr:row>
      <xdr:rowOff>174000</xdr:rowOff>
    </xdr:from>
    <xdr:to>
      <xdr:col>1</xdr:col>
      <xdr:colOff>1159441</xdr:colOff>
      <xdr:row>44</xdr:row>
      <xdr:rowOff>190200</xdr:rowOff>
    </xdr:to>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30" name="Ink 29">
              <a:extLst>
                <a:ext uri="{FF2B5EF4-FFF2-40B4-BE49-F238E27FC236}">
                  <a16:creationId xmlns:a16="http://schemas.microsoft.com/office/drawing/2014/main" id="{6FA6935A-3B6E-49AD-A715-58DCD0C4B902}"/>
                </a:ext>
              </a:extLst>
            </xdr14:cNvPr>
            <xdr14:cNvContentPartPr/>
          </xdr14:nvContentPartPr>
          <xdr14:nvPr macro=""/>
          <xdr14:xfrm>
            <a:off x="1686600" y="12270750"/>
            <a:ext cx="82440" cy="16200"/>
          </xdr14:xfrm>
        </xdr:contentPart>
      </mc:Choice>
      <mc:Fallback xmlns="">
        <xdr:pic>
          <xdr:nvPicPr>
            <xdr:cNvPr id="30" name="Ink 29">
              <a:extLst>
                <a:ext uri="{FF2B5EF4-FFF2-40B4-BE49-F238E27FC236}">
                  <a16:creationId xmlns:a16="http://schemas.microsoft.com/office/drawing/2014/main" id="{25CD5D6A-F0F3-4C2D-B767-B924BA48685C}"/>
                </a:ext>
              </a:extLst>
            </xdr:cNvPr>
            <xdr:cNvPicPr/>
          </xdr:nvPicPr>
          <xdr:blipFill>
            <a:blip xmlns:r="http://schemas.openxmlformats.org/officeDocument/2006/relationships" r:embed="rId20"/>
            <a:stretch>
              <a:fillRect/>
            </a:stretch>
          </xdr:blipFill>
          <xdr:spPr>
            <a:xfrm>
              <a:off x="1632960" y="12162750"/>
              <a:ext cx="190080" cy="231840"/>
            </a:xfrm>
            <a:prstGeom prst="rect">
              <a:avLst/>
            </a:prstGeom>
          </xdr:spPr>
        </xdr:pic>
      </mc:Fallback>
    </mc:AlternateContent>
    <xdr:clientData/>
  </xdr:twoCellAnchor>
  <xdr:twoCellAnchor editAs="oneCell">
    <xdr:from>
      <xdr:col>1</xdr:col>
      <xdr:colOff>1142679</xdr:colOff>
      <xdr:row>43</xdr:row>
      <xdr:rowOff>157140</xdr:rowOff>
    </xdr:from>
    <xdr:to>
      <xdr:col>1</xdr:col>
      <xdr:colOff>1215961</xdr:colOff>
      <xdr:row>44</xdr:row>
      <xdr:rowOff>149520</xdr:rowOff>
    </xdr:to>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31" name="Ink 30">
              <a:extLst>
                <a:ext uri="{FF2B5EF4-FFF2-40B4-BE49-F238E27FC236}">
                  <a16:creationId xmlns:a16="http://schemas.microsoft.com/office/drawing/2014/main" id="{59D948A5-B8FD-48B9-AB2B-0DC6B398B1BB}"/>
                </a:ext>
              </a:extLst>
            </xdr14:cNvPr>
            <xdr14:cNvContentPartPr/>
          </xdr14:nvContentPartPr>
          <xdr14:nvPr macro=""/>
          <xdr14:xfrm>
            <a:off x="1755000" y="12063390"/>
            <a:ext cx="70560" cy="182880"/>
          </xdr14:xfrm>
        </xdr:contentPart>
      </mc:Choice>
      <mc:Fallback xmlns="">
        <xdr:pic>
          <xdr:nvPicPr>
            <xdr:cNvPr id="31" name="Ink 30">
              <a:extLst>
                <a:ext uri="{FF2B5EF4-FFF2-40B4-BE49-F238E27FC236}">
                  <a16:creationId xmlns:a16="http://schemas.microsoft.com/office/drawing/2014/main" id="{E89842DF-99DB-4076-8B76-D89B2B68FDC7}"/>
                </a:ext>
              </a:extLst>
            </xdr:cNvPr>
            <xdr:cNvPicPr/>
          </xdr:nvPicPr>
          <xdr:blipFill>
            <a:blip xmlns:r="http://schemas.openxmlformats.org/officeDocument/2006/relationships" r:embed="rId22"/>
            <a:stretch>
              <a:fillRect/>
            </a:stretch>
          </xdr:blipFill>
          <xdr:spPr>
            <a:xfrm>
              <a:off x="1701360" y="11955750"/>
              <a:ext cx="178200" cy="398520"/>
            </a:xfrm>
            <a:prstGeom prst="rect">
              <a:avLst/>
            </a:prstGeom>
          </xdr:spPr>
        </xdr:pic>
      </mc:Fallback>
    </mc:AlternateContent>
    <xdr:clientData/>
  </xdr:twoCellAnchor>
  <xdr:twoCellAnchor editAs="oneCell">
    <xdr:from>
      <xdr:col>1</xdr:col>
      <xdr:colOff>544719</xdr:colOff>
      <xdr:row>50</xdr:row>
      <xdr:rowOff>26760</xdr:rowOff>
    </xdr:from>
    <xdr:to>
      <xdr:col>1</xdr:col>
      <xdr:colOff>1103641</xdr:colOff>
      <xdr:row>50</xdr:row>
      <xdr:rowOff>178320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23">
          <xdr14:nvContentPartPr>
            <xdr14:cNvPr id="32" name="Ink 31">
              <a:extLst>
                <a:ext uri="{FF2B5EF4-FFF2-40B4-BE49-F238E27FC236}">
                  <a16:creationId xmlns:a16="http://schemas.microsoft.com/office/drawing/2014/main" id="{503959CD-52F9-4299-8145-621F9C619545}"/>
                </a:ext>
              </a:extLst>
            </xdr14:cNvPr>
            <xdr14:cNvContentPartPr/>
          </xdr14:nvContentPartPr>
          <xdr14:nvPr macro=""/>
          <xdr14:xfrm>
            <a:off x="1157040" y="13266510"/>
            <a:ext cx="556200" cy="151560"/>
          </xdr14:xfrm>
        </xdr:contentPart>
      </mc:Choice>
      <mc:Fallback>
        <xdr:pic>
          <xdr:nvPicPr>
            <xdr:cNvPr id="39" name="Ink 38">
              <a:extLst>
                <a:ext uri="{FF2B5EF4-FFF2-40B4-BE49-F238E27FC236}">
                  <a16:creationId xmlns:a16="http://schemas.microsoft.com/office/drawing/2014/main" id="{FC73AFAD-83E1-461C-A84C-FD2E5E0A2BB4}"/>
                </a:ext>
              </a:extLst>
            </xdr:cNvPr>
            <xdr:cNvPicPr/>
          </xdr:nvPicPr>
          <xdr:blipFill>
            <a:blip xmlns:r="http://schemas.openxmlformats.org/officeDocument/2006/relationships" r:embed="rId24"/>
            <a:stretch>
              <a:fillRect/>
            </a:stretch>
          </xdr:blipFill>
          <xdr:spPr>
            <a:xfrm>
              <a:off x="1139040" y="13158510"/>
              <a:ext cx="591840" cy="367200"/>
            </a:xfrm>
            <a:prstGeom prst="rect">
              <a:avLst/>
            </a:prstGeom>
          </xdr:spPr>
        </xdr:pic>
      </mc:Fallback>
    </mc:AlternateContent>
    <xdr:clientData/>
  </xdr:twoCellAnchor>
  <xdr:twoCellAnchor editAs="oneCell">
    <xdr:from>
      <xdr:col>1</xdr:col>
      <xdr:colOff>1066359</xdr:colOff>
      <xdr:row>47</xdr:row>
      <xdr:rowOff>136020</xdr:rowOff>
    </xdr:from>
    <xdr:to>
      <xdr:col>1</xdr:col>
      <xdr:colOff>1146121</xdr:colOff>
      <xdr:row>50</xdr:row>
      <xdr:rowOff>134760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25">
          <xdr14:nvContentPartPr>
            <xdr14:cNvPr id="33" name="Ink 32">
              <a:extLst>
                <a:ext uri="{FF2B5EF4-FFF2-40B4-BE49-F238E27FC236}">
                  <a16:creationId xmlns:a16="http://schemas.microsoft.com/office/drawing/2014/main" id="{7B4AA963-7C20-4CD6-BBB4-1F3181876E33}"/>
                </a:ext>
              </a:extLst>
            </xdr14:cNvPr>
            <xdr14:cNvContentPartPr/>
          </xdr14:nvContentPartPr>
          <xdr14:nvPr macro=""/>
          <xdr14:xfrm>
            <a:off x="1678680" y="12804270"/>
            <a:ext cx="77040" cy="570240"/>
          </xdr14:xfrm>
        </xdr:contentPart>
      </mc:Choice>
      <mc:Fallback>
        <xdr:pic>
          <xdr:nvPicPr>
            <xdr:cNvPr id="40" name="Ink 39">
              <a:extLst>
                <a:ext uri="{FF2B5EF4-FFF2-40B4-BE49-F238E27FC236}">
                  <a16:creationId xmlns:a16="http://schemas.microsoft.com/office/drawing/2014/main" id="{72B668B8-2923-4BB0-B880-7F2D29465652}"/>
                </a:ext>
              </a:extLst>
            </xdr:cNvPr>
            <xdr:cNvPicPr/>
          </xdr:nvPicPr>
          <xdr:blipFill>
            <a:blip xmlns:r="http://schemas.openxmlformats.org/officeDocument/2006/relationships" r:embed="rId26"/>
            <a:stretch>
              <a:fillRect/>
            </a:stretch>
          </xdr:blipFill>
          <xdr:spPr>
            <a:xfrm>
              <a:off x="1660680" y="12696270"/>
              <a:ext cx="112680" cy="785880"/>
            </a:xfrm>
            <a:prstGeom prst="rect">
              <a:avLst/>
            </a:prstGeom>
          </xdr:spPr>
        </xdr:pic>
      </mc:Fallback>
    </mc:AlternateContent>
    <xdr:clientData/>
  </xdr:twoCellAnchor>
  <xdr:twoCellAnchor editAs="oneCell">
    <xdr:from>
      <xdr:col>1</xdr:col>
      <xdr:colOff>1073559</xdr:colOff>
      <xdr:row>47</xdr:row>
      <xdr:rowOff>132780</xdr:rowOff>
    </xdr:from>
    <xdr:to>
      <xdr:col>1</xdr:col>
      <xdr:colOff>1172761</xdr:colOff>
      <xdr:row>50</xdr:row>
      <xdr:rowOff>66720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27">
          <xdr14:nvContentPartPr>
            <xdr14:cNvPr id="34" name="Ink 33">
              <a:extLst>
                <a:ext uri="{FF2B5EF4-FFF2-40B4-BE49-F238E27FC236}">
                  <a16:creationId xmlns:a16="http://schemas.microsoft.com/office/drawing/2014/main" id="{C1F2958A-00EA-49C8-AB5F-0235C3B3C37F}"/>
                </a:ext>
              </a:extLst>
            </xdr14:cNvPr>
            <xdr14:cNvContentPartPr/>
          </xdr14:nvContentPartPr>
          <xdr14:nvPr macro=""/>
          <xdr14:xfrm>
            <a:off x="1685880" y="12801030"/>
            <a:ext cx="96480" cy="505440"/>
          </xdr14:xfrm>
        </xdr:contentPart>
      </mc:Choice>
      <mc:Fallback>
        <xdr:pic>
          <xdr:nvPicPr>
            <xdr:cNvPr id="41" name="Ink 40">
              <a:extLst>
                <a:ext uri="{FF2B5EF4-FFF2-40B4-BE49-F238E27FC236}">
                  <a16:creationId xmlns:a16="http://schemas.microsoft.com/office/drawing/2014/main" id="{CE7A68F9-0B44-419F-888F-7FA5EEAD0AF0}"/>
                </a:ext>
              </a:extLst>
            </xdr:cNvPr>
            <xdr:cNvPicPr/>
          </xdr:nvPicPr>
          <xdr:blipFill>
            <a:blip xmlns:r="http://schemas.openxmlformats.org/officeDocument/2006/relationships" r:embed="rId28"/>
            <a:stretch>
              <a:fillRect/>
            </a:stretch>
          </xdr:blipFill>
          <xdr:spPr>
            <a:xfrm>
              <a:off x="1667880" y="12693030"/>
              <a:ext cx="132120" cy="721080"/>
            </a:xfrm>
            <a:prstGeom prst="rect">
              <a:avLst/>
            </a:prstGeom>
          </xdr:spPr>
        </xdr:pic>
      </mc:Fallback>
    </mc:AlternateContent>
    <xdr:clientData/>
  </xdr:twoCellAnchor>
  <xdr:twoCellAnchor editAs="oneCell">
    <xdr:from>
      <xdr:col>1</xdr:col>
      <xdr:colOff>950439</xdr:colOff>
      <xdr:row>49</xdr:row>
      <xdr:rowOff>175140</xdr:rowOff>
    </xdr:from>
    <xdr:to>
      <xdr:col>1</xdr:col>
      <xdr:colOff>1059001</xdr:colOff>
      <xdr:row>50</xdr:row>
      <xdr:rowOff>122520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29">
          <xdr14:nvContentPartPr>
            <xdr14:cNvPr id="35" name="Ink 34">
              <a:extLst>
                <a:ext uri="{FF2B5EF4-FFF2-40B4-BE49-F238E27FC236}">
                  <a16:creationId xmlns:a16="http://schemas.microsoft.com/office/drawing/2014/main" id="{A909989B-B06F-49C7-9086-7395B8E16F7F}"/>
                </a:ext>
              </a:extLst>
            </xdr14:cNvPr>
            <xdr14:cNvContentPartPr/>
          </xdr14:nvContentPartPr>
          <xdr14:nvPr macro=""/>
          <xdr14:xfrm>
            <a:off x="1562760" y="13224390"/>
            <a:ext cx="105840" cy="137880"/>
          </xdr14:xfrm>
        </xdr:contentPart>
      </mc:Choice>
      <mc:Fallback>
        <xdr:pic>
          <xdr:nvPicPr>
            <xdr:cNvPr id="42" name="Ink 41">
              <a:extLst>
                <a:ext uri="{FF2B5EF4-FFF2-40B4-BE49-F238E27FC236}">
                  <a16:creationId xmlns:a16="http://schemas.microsoft.com/office/drawing/2014/main" id="{B5806F90-1E23-4FC4-926B-6829BAEA07D3}"/>
                </a:ext>
              </a:extLst>
            </xdr:cNvPr>
            <xdr:cNvPicPr/>
          </xdr:nvPicPr>
          <xdr:blipFill>
            <a:blip xmlns:r="http://schemas.openxmlformats.org/officeDocument/2006/relationships" r:embed="rId30"/>
            <a:stretch>
              <a:fillRect/>
            </a:stretch>
          </xdr:blipFill>
          <xdr:spPr>
            <a:xfrm>
              <a:off x="1544760" y="13116750"/>
              <a:ext cx="141480" cy="353520"/>
            </a:xfrm>
            <a:prstGeom prst="rect">
              <a:avLst/>
            </a:prstGeom>
          </xdr:spPr>
        </xdr:pic>
      </mc:Fallback>
    </mc:AlternateContent>
    <xdr:clientData/>
  </xdr:twoCellAnchor>
  <xdr:twoCellAnchor editAs="oneCell">
    <xdr:from>
      <xdr:col>1</xdr:col>
      <xdr:colOff>843879</xdr:colOff>
      <xdr:row>49</xdr:row>
      <xdr:rowOff>82620</xdr:rowOff>
    </xdr:from>
    <xdr:to>
      <xdr:col>1</xdr:col>
      <xdr:colOff>1172761</xdr:colOff>
      <xdr:row>50</xdr:row>
      <xdr:rowOff>176880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31">
          <xdr14:nvContentPartPr>
            <xdr14:cNvPr id="36" name="Ink 35">
              <a:extLst>
                <a:ext uri="{FF2B5EF4-FFF2-40B4-BE49-F238E27FC236}">
                  <a16:creationId xmlns:a16="http://schemas.microsoft.com/office/drawing/2014/main" id="{33160377-E4C1-46A4-8128-E1FD79E56727}"/>
                </a:ext>
              </a:extLst>
            </xdr14:cNvPr>
            <xdr14:cNvContentPartPr/>
          </xdr14:nvContentPartPr>
          <xdr14:nvPr macro=""/>
          <xdr14:xfrm>
            <a:off x="1456200" y="13131870"/>
            <a:ext cx="326160" cy="284760"/>
          </xdr14:xfrm>
        </xdr:contentPart>
      </mc:Choice>
      <mc:Fallback>
        <xdr:pic>
          <xdr:nvPicPr>
            <xdr:cNvPr id="47" name="Ink 46">
              <a:extLst>
                <a:ext uri="{FF2B5EF4-FFF2-40B4-BE49-F238E27FC236}">
                  <a16:creationId xmlns:a16="http://schemas.microsoft.com/office/drawing/2014/main" id="{874A3A10-0049-4E78-B652-FCD4D8BE1706}"/>
                </a:ext>
              </a:extLst>
            </xdr:cNvPr>
            <xdr:cNvPicPr/>
          </xdr:nvPicPr>
          <xdr:blipFill>
            <a:blip xmlns:r="http://schemas.openxmlformats.org/officeDocument/2006/relationships" r:embed="rId32"/>
            <a:stretch>
              <a:fillRect/>
            </a:stretch>
          </xdr:blipFill>
          <xdr:spPr>
            <a:xfrm>
              <a:off x="1438560" y="13023870"/>
              <a:ext cx="361800" cy="500400"/>
            </a:xfrm>
            <a:prstGeom prst="rect">
              <a:avLst/>
            </a:prstGeom>
          </xdr:spPr>
        </xdr:pic>
      </mc:Fallback>
    </mc:AlternateContent>
    <xdr:clientData/>
  </xdr:twoCellAnchor>
  <xdr:twoCellAnchor editAs="oneCell">
    <xdr:from>
      <xdr:col>1</xdr:col>
      <xdr:colOff>640479</xdr:colOff>
      <xdr:row>50</xdr:row>
      <xdr:rowOff>8760</xdr:rowOff>
    </xdr:from>
    <xdr:to>
      <xdr:col>1</xdr:col>
      <xdr:colOff>1172401</xdr:colOff>
      <xdr:row>50</xdr:row>
      <xdr:rowOff>177240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33">
          <xdr14:nvContentPartPr>
            <xdr14:cNvPr id="37" name="Ink 36">
              <a:extLst>
                <a:ext uri="{FF2B5EF4-FFF2-40B4-BE49-F238E27FC236}">
                  <a16:creationId xmlns:a16="http://schemas.microsoft.com/office/drawing/2014/main" id="{FC8CB4F8-9BA8-4128-85C5-7FC82E246A82}"/>
                </a:ext>
              </a:extLst>
            </xdr14:cNvPr>
            <xdr14:cNvContentPartPr/>
          </xdr14:nvContentPartPr>
          <xdr14:nvPr macro=""/>
          <xdr14:xfrm>
            <a:off x="1252800" y="13248510"/>
            <a:ext cx="529200" cy="168480"/>
          </xdr14:xfrm>
        </xdr:contentPart>
      </mc:Choice>
      <mc:Fallback>
        <xdr:pic>
          <xdr:nvPicPr>
            <xdr:cNvPr id="53" name="Ink 52">
              <a:extLst>
                <a:ext uri="{FF2B5EF4-FFF2-40B4-BE49-F238E27FC236}">
                  <a16:creationId xmlns:a16="http://schemas.microsoft.com/office/drawing/2014/main" id="{12138EB7-2F53-4800-B2ED-55D6E54A52F2}"/>
                </a:ext>
              </a:extLst>
            </xdr:cNvPr>
            <xdr:cNvPicPr/>
          </xdr:nvPicPr>
          <xdr:blipFill>
            <a:blip xmlns:r="http://schemas.openxmlformats.org/officeDocument/2006/relationships" r:embed="rId34"/>
            <a:stretch>
              <a:fillRect/>
            </a:stretch>
          </xdr:blipFill>
          <xdr:spPr>
            <a:xfrm>
              <a:off x="1235160" y="13140870"/>
              <a:ext cx="564840" cy="384120"/>
            </a:xfrm>
            <a:prstGeom prst="rect">
              <a:avLst/>
            </a:prstGeom>
          </xdr:spPr>
        </xdr:pic>
      </mc:Fallback>
    </mc:AlternateContent>
    <xdr:clientData/>
  </xdr:twoCellAnchor>
  <xdr:twoCellAnchor editAs="oneCell">
    <xdr:from>
      <xdr:col>7</xdr:col>
      <xdr:colOff>775483</xdr:colOff>
      <xdr:row>57</xdr:row>
      <xdr:rowOff>40607</xdr:rowOff>
    </xdr:from>
    <xdr:to>
      <xdr:col>7</xdr:col>
      <xdr:colOff>778564</xdr:colOff>
      <xdr:row>57</xdr:row>
      <xdr:rowOff>40967</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35">
          <xdr14:nvContentPartPr>
            <xdr14:cNvPr id="38" name="Ink 37">
              <a:extLst>
                <a:ext uri="{FF2B5EF4-FFF2-40B4-BE49-F238E27FC236}">
                  <a16:creationId xmlns:a16="http://schemas.microsoft.com/office/drawing/2014/main" id="{5EC12D83-22FB-4100-908A-80F4C43A505C}"/>
                </a:ext>
              </a:extLst>
            </xdr14:cNvPr>
            <xdr14:cNvContentPartPr/>
          </xdr14:nvContentPartPr>
          <xdr14:nvPr macro=""/>
          <xdr14:xfrm>
            <a:off x="9456840" y="14790750"/>
            <a:ext cx="360" cy="360"/>
          </xdr14:xfrm>
        </xdr:contentPart>
      </mc:Choice>
      <mc:Fallback>
        <xdr:pic>
          <xdr:nvPicPr>
            <xdr:cNvPr id="54" name="Ink 53">
              <a:extLst>
                <a:ext uri="{FF2B5EF4-FFF2-40B4-BE49-F238E27FC236}">
                  <a16:creationId xmlns:a16="http://schemas.microsoft.com/office/drawing/2014/main" id="{9A0FAD9D-E151-4AE4-A4C7-90A1A51E4C39}"/>
                </a:ext>
              </a:extLst>
            </xdr:cNvPr>
            <xdr:cNvPicPr/>
          </xdr:nvPicPr>
          <xdr:blipFill>
            <a:blip xmlns:r="http://schemas.openxmlformats.org/officeDocument/2006/relationships" r:embed="rId36"/>
            <a:stretch>
              <a:fillRect/>
            </a:stretch>
          </xdr:blipFill>
          <xdr:spPr>
            <a:xfrm>
              <a:off x="9438840" y="14683110"/>
              <a:ext cx="36000" cy="216000"/>
            </a:xfrm>
            <a:prstGeom prst="rect">
              <a:avLst/>
            </a:prstGeom>
          </xdr:spPr>
        </xdr:pic>
      </mc:Fallback>
    </mc:AlternateContent>
    <xdr:clientData/>
  </xdr:twoCellAnchor>
  <xdr:twoCellAnchor editAs="oneCell">
    <xdr:from>
      <xdr:col>7</xdr:col>
      <xdr:colOff>720763</xdr:colOff>
      <xdr:row>56</xdr:row>
      <xdr:rowOff>258240</xdr:rowOff>
    </xdr:from>
    <xdr:to>
      <xdr:col>7</xdr:col>
      <xdr:colOff>721123</xdr:colOff>
      <xdr:row>56</xdr:row>
      <xdr:rowOff>258600</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37">
          <xdr14:nvContentPartPr>
            <xdr14:cNvPr id="39" name="Ink 38">
              <a:extLst>
                <a:ext uri="{FF2B5EF4-FFF2-40B4-BE49-F238E27FC236}">
                  <a16:creationId xmlns:a16="http://schemas.microsoft.com/office/drawing/2014/main" id="{E586406B-23E4-480F-BC23-2BB25A11058B}"/>
                </a:ext>
              </a:extLst>
            </xdr14:cNvPr>
            <xdr14:cNvContentPartPr/>
          </xdr14:nvContentPartPr>
          <xdr14:nvPr macro=""/>
          <xdr14:xfrm>
            <a:off x="9402120" y="14640990"/>
            <a:ext cx="360" cy="360"/>
          </xdr14:xfrm>
        </xdr:contentPart>
      </mc:Choice>
      <mc:Fallback>
        <xdr:pic>
          <xdr:nvPicPr>
            <xdr:cNvPr id="55" name="Ink 54">
              <a:extLst>
                <a:ext uri="{FF2B5EF4-FFF2-40B4-BE49-F238E27FC236}">
                  <a16:creationId xmlns:a16="http://schemas.microsoft.com/office/drawing/2014/main" id="{534B2FFC-7EF5-4CD2-BB56-76B40022651A}"/>
                </a:ext>
              </a:extLst>
            </xdr:cNvPr>
            <xdr:cNvPicPr/>
          </xdr:nvPicPr>
          <xdr:blipFill>
            <a:blip xmlns:r="http://schemas.openxmlformats.org/officeDocument/2006/relationships" r:embed="rId38"/>
            <a:stretch>
              <a:fillRect/>
            </a:stretch>
          </xdr:blipFill>
          <xdr:spPr>
            <a:xfrm>
              <a:off x="9384480" y="14533350"/>
              <a:ext cx="36000" cy="216000"/>
            </a:xfrm>
            <a:prstGeom prst="rect">
              <a:avLst/>
            </a:prstGeom>
          </xdr:spPr>
        </xdr:pic>
      </mc:Fallback>
    </mc:AlternateContent>
    <xdr:clientData/>
  </xdr:twoCellAnchor>
  <xdr:twoCellAnchor editAs="oneCell">
    <xdr:from>
      <xdr:col>5</xdr:col>
      <xdr:colOff>789060</xdr:colOff>
      <xdr:row>58</xdr:row>
      <xdr:rowOff>67547</xdr:rowOff>
    </xdr:from>
    <xdr:to>
      <xdr:col>5</xdr:col>
      <xdr:colOff>789420</xdr:colOff>
      <xdr:row>58</xdr:row>
      <xdr:rowOff>73307</xdr:rowOff>
    </xdr:to>
    <mc:AlternateContent xmlns:mc="http://schemas.openxmlformats.org/markup-compatibility/2006">
      <mc:Choice xmlns="" xmlns:aink="http://schemas.microsoft.com/office/drawing/2016/ink" xmlns:xdr14="http://schemas.microsoft.com/office/excel/2010/spreadsheetDrawing" Requires="xdr14 aink">
        <xdr:contentPart xmlns:r="http://schemas.openxmlformats.org/officeDocument/2006/relationships" r:id="rId39">
          <xdr14:nvContentPartPr>
            <xdr14:cNvPr id="40" name="Ink 39">
              <a:extLst>
                <a:ext uri="{FF2B5EF4-FFF2-40B4-BE49-F238E27FC236}">
                  <a16:creationId xmlns:a16="http://schemas.microsoft.com/office/drawing/2014/main" id="{C2EC5831-90C9-422F-878E-3EAEFD410CF6}"/>
                </a:ext>
              </a:extLst>
            </xdr14:cNvPr>
            <xdr14:cNvContentPartPr/>
          </xdr14:nvContentPartPr>
          <xdr14:nvPr macro=""/>
          <xdr14:xfrm>
            <a:off x="6694560" y="15008190"/>
            <a:ext cx="360" cy="5760"/>
          </xdr14:xfrm>
        </xdr:contentPart>
      </mc:Choice>
      <mc:Fallback>
        <xdr:pic>
          <xdr:nvPicPr>
            <xdr:cNvPr id="56" name="Ink 55">
              <a:extLst>
                <a:ext uri="{FF2B5EF4-FFF2-40B4-BE49-F238E27FC236}">
                  <a16:creationId xmlns:a16="http://schemas.microsoft.com/office/drawing/2014/main" id="{E8FC8DBF-6C87-40E9-A42A-A0141A6BE0BE}"/>
                </a:ext>
              </a:extLst>
            </xdr:cNvPr>
            <xdr:cNvPicPr/>
          </xdr:nvPicPr>
          <xdr:blipFill>
            <a:blip xmlns:r="http://schemas.openxmlformats.org/officeDocument/2006/relationships" r:embed="rId40"/>
            <a:stretch>
              <a:fillRect/>
            </a:stretch>
          </xdr:blipFill>
          <xdr:spPr>
            <a:xfrm>
              <a:off x="6676560" y="14900550"/>
              <a:ext cx="36000" cy="221400"/>
            </a:xfrm>
            <a:prstGeom prst="rect">
              <a:avLst/>
            </a:prstGeom>
          </xdr:spPr>
        </xdr:pic>
      </mc:Fallback>
    </mc:AlternateContent>
    <xdr:clientData/>
  </xdr:twoCellAnchor>
  <xdr:twoCellAnchor>
    <xdr:from>
      <xdr:col>9</xdr:col>
      <xdr:colOff>1156608</xdr:colOff>
      <xdr:row>30</xdr:row>
      <xdr:rowOff>27214</xdr:rowOff>
    </xdr:from>
    <xdr:to>
      <xdr:col>11</xdr:col>
      <xdr:colOff>370114</xdr:colOff>
      <xdr:row>31</xdr:row>
      <xdr:rowOff>381327</xdr:rowOff>
    </xdr:to>
    <xdr:sp macro="" textlink="">
      <xdr:nvSpPr>
        <xdr:cNvPr id="4" name="Speech Bubble: Rectangle 40">
          <a:extLst>
            <a:ext uri="{FF2B5EF4-FFF2-40B4-BE49-F238E27FC236}">
              <a16:creationId xmlns:a16="http://schemas.microsoft.com/office/drawing/2014/main" id="{7A99E127-F30F-4678-9287-F17FF993A306}"/>
            </a:ext>
          </a:extLst>
        </xdr:cNvPr>
        <xdr:cNvSpPr/>
      </xdr:nvSpPr>
      <xdr:spPr>
        <a:xfrm>
          <a:off x="12681858" y="7704364"/>
          <a:ext cx="1251856" cy="744638"/>
        </a:xfrm>
        <a:prstGeom prst="wedgeRectCallout">
          <a:avLst>
            <a:gd name="adj1" fmla="val -1310"/>
            <a:gd name="adj2" fmla="val 2224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needs to be split</a:t>
          </a:r>
        </a:p>
      </xdr:txBody>
    </xdr:sp>
    <xdr:clientData/>
  </xdr:twoCellAnchor>
  <xdr:twoCellAnchor>
    <xdr:from>
      <xdr:col>5</xdr:col>
      <xdr:colOff>81643</xdr:colOff>
      <xdr:row>28</xdr:row>
      <xdr:rowOff>353785</xdr:rowOff>
    </xdr:from>
    <xdr:to>
      <xdr:col>5</xdr:col>
      <xdr:colOff>435428</xdr:colOff>
      <xdr:row>32</xdr:row>
      <xdr:rowOff>54429</xdr:rowOff>
    </xdr:to>
    <xdr:sp macro="" textlink="">
      <xdr:nvSpPr>
        <xdr:cNvPr id="5" name="Right Brace 41">
          <a:extLst>
            <a:ext uri="{FF2B5EF4-FFF2-40B4-BE49-F238E27FC236}">
              <a16:creationId xmlns:a16="http://schemas.microsoft.com/office/drawing/2014/main" id="{0B075229-BB08-4A8D-A428-736C107C41AE}"/>
            </a:ext>
          </a:extLst>
        </xdr:cNvPr>
        <xdr:cNvSpPr/>
      </xdr:nvSpPr>
      <xdr:spPr>
        <a:xfrm>
          <a:off x="5977618" y="7249885"/>
          <a:ext cx="353785" cy="128179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489856</xdr:colOff>
      <xdr:row>29</xdr:row>
      <xdr:rowOff>138793</xdr:rowOff>
    </xdr:from>
    <xdr:to>
      <xdr:col>5</xdr:col>
      <xdr:colOff>1279071</xdr:colOff>
      <xdr:row>31</xdr:row>
      <xdr:rowOff>217714</xdr:rowOff>
    </xdr:to>
    <xdr:sp macro="" textlink="">
      <xdr:nvSpPr>
        <xdr:cNvPr id="43" name="TextBox 42">
          <a:extLst>
            <a:ext uri="{FF2B5EF4-FFF2-40B4-BE49-F238E27FC236}">
              <a16:creationId xmlns:a16="http://schemas.microsoft.com/office/drawing/2014/main" id="{8B9765D8-CAE8-4CE5-930A-34D46718DB9A}"/>
            </a:ext>
          </a:extLst>
        </xdr:cNvPr>
        <xdr:cNvSpPr txBox="1"/>
      </xdr:nvSpPr>
      <xdr:spPr>
        <a:xfrm>
          <a:off x="6385831" y="7415893"/>
          <a:ext cx="789215" cy="8694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12</a:t>
          </a:r>
          <a:r>
            <a:rPr lang="en-US" sz="1800" baseline="0"/>
            <a:t> total</a:t>
          </a:r>
          <a:endParaRPr lang="en-US" sz="1800"/>
        </a:p>
      </xdr:txBody>
    </xdr:sp>
    <xdr:clientData/>
  </xdr:twoCellAnchor>
  <xdr:twoCellAnchor>
    <xdr:from>
      <xdr:col>9</xdr:col>
      <xdr:colOff>1143000</xdr:colOff>
      <xdr:row>1</xdr:row>
      <xdr:rowOff>152400</xdr:rowOff>
    </xdr:from>
    <xdr:to>
      <xdr:col>15</xdr:col>
      <xdr:colOff>587375</xdr:colOff>
      <xdr:row>6</xdr:row>
      <xdr:rowOff>171450</xdr:rowOff>
    </xdr:to>
    <xdr:sp macro="" textlink="">
      <xdr:nvSpPr>
        <xdr:cNvPr id="44" name="Rounded Rectangle 11">
          <a:hlinkClick xmlns:r="http://schemas.openxmlformats.org/officeDocument/2006/relationships" r:id="rId41"/>
          <a:extLst>
            <a:ext uri="{FF2B5EF4-FFF2-40B4-BE49-F238E27FC236}">
              <a16:creationId xmlns:a16="http://schemas.microsoft.com/office/drawing/2014/main" id="{88EBE827-7696-4808-A52B-7ED6D2AD0811}"/>
            </a:ext>
          </a:extLst>
        </xdr:cNvPr>
        <xdr:cNvSpPr/>
      </xdr:nvSpPr>
      <xdr:spPr>
        <a:xfrm>
          <a:off x="12706350" y="342900"/>
          <a:ext cx="4016375"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114300</xdr:colOff>
      <xdr:row>0</xdr:row>
      <xdr:rowOff>76200</xdr:rowOff>
    </xdr:from>
    <xdr:to>
      <xdr:col>2</xdr:col>
      <xdr:colOff>171450</xdr:colOff>
      <xdr:row>8</xdr:row>
      <xdr:rowOff>19050</xdr:rowOff>
    </xdr:to>
    <xdr:sp macro="" textlink="">
      <xdr:nvSpPr>
        <xdr:cNvPr id="2" name="Left Arrow 3">
          <a:hlinkClick xmlns:r="http://schemas.openxmlformats.org/officeDocument/2006/relationships" r:id="rId1"/>
          <a:extLst>
            <a:ext uri="{FF2B5EF4-FFF2-40B4-BE49-F238E27FC236}">
              <a16:creationId xmlns:a16="http://schemas.microsoft.com/office/drawing/2014/main" id="{CAE9EBC1-F044-4C4E-927D-C4049AE91EBE}"/>
            </a:ext>
          </a:extLst>
        </xdr:cNvPr>
        <xdr:cNvSpPr/>
      </xdr:nvSpPr>
      <xdr:spPr>
        <a:xfrm>
          <a:off x="723900" y="76200"/>
          <a:ext cx="1600200" cy="1466850"/>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latin typeface="Lucida Bright" panose="02040602050505020304" pitchFamily="18" charset="0"/>
            </a:rPr>
            <a:t>Back</a:t>
          </a:r>
        </a:p>
      </xdr:txBody>
    </xdr:sp>
    <xdr:clientData/>
  </xdr:twoCellAnchor>
  <xdr:twoCellAnchor>
    <xdr:from>
      <xdr:col>2</xdr:col>
      <xdr:colOff>571500</xdr:colOff>
      <xdr:row>1</xdr:row>
      <xdr:rowOff>149679</xdr:rowOff>
    </xdr:from>
    <xdr:to>
      <xdr:col>7</xdr:col>
      <xdr:colOff>495300</xdr:colOff>
      <xdr:row>6</xdr:row>
      <xdr:rowOff>163286</xdr:rowOff>
    </xdr:to>
    <xdr:sp macro="" textlink="">
      <xdr:nvSpPr>
        <xdr:cNvPr id="3" name="Rounded Rectangle 1">
          <a:extLst>
            <a:ext uri="{FF2B5EF4-FFF2-40B4-BE49-F238E27FC236}">
              <a16:creationId xmlns:a16="http://schemas.microsoft.com/office/drawing/2014/main" id="{5E8245A3-FD08-4B97-B1DC-CDDAA659F386}"/>
            </a:ext>
          </a:extLst>
        </xdr:cNvPr>
        <xdr:cNvSpPr/>
      </xdr:nvSpPr>
      <xdr:spPr>
        <a:xfrm>
          <a:off x="2724150" y="340179"/>
          <a:ext cx="6477000"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a:t>
          </a:r>
          <a:r>
            <a:rPr lang="en-US" sz="3200" b="1">
              <a:solidFill>
                <a:schemeClr val="accent4">
                  <a:lumMod val="50000"/>
                </a:schemeClr>
              </a:solidFill>
              <a:latin typeface="Lucida Bright" panose="02040602050505020304" pitchFamily="18" charset="0"/>
            </a:rPr>
            <a:t> Problem</a:t>
          </a:r>
          <a:r>
            <a:rPr lang="en-US" sz="3200" b="1" baseline="0">
              <a:solidFill>
                <a:schemeClr val="accent4">
                  <a:lumMod val="50000"/>
                </a:schemeClr>
              </a:solidFill>
              <a:latin typeface="Lucida Bright" panose="02040602050505020304" pitchFamily="18" charset="0"/>
            </a:rPr>
            <a:t> 4 </a:t>
          </a:r>
          <a:endParaRPr lang="en-US" sz="3200" b="1">
            <a:solidFill>
              <a:schemeClr val="accent4">
                <a:lumMod val="50000"/>
              </a:schemeClr>
            </a:solidFill>
            <a:latin typeface="Lucida Bright" panose="02040602050505020304" pitchFamily="18" charset="0"/>
          </a:endParaRPr>
        </a:p>
      </xdr:txBody>
    </xdr:sp>
    <xdr:clientData/>
  </xdr:twoCellAnchor>
  <xdr:twoCellAnchor editAs="oneCell">
    <xdr:from>
      <xdr:col>0</xdr:col>
      <xdr:colOff>421823</xdr:colOff>
      <xdr:row>31</xdr:row>
      <xdr:rowOff>122465</xdr:rowOff>
    </xdr:from>
    <xdr:to>
      <xdr:col>5</xdr:col>
      <xdr:colOff>1054554</xdr:colOff>
      <xdr:row>41</xdr:row>
      <xdr:rowOff>27216</xdr:rowOff>
    </xdr:to>
    <xdr:pic>
      <xdr:nvPicPr>
        <xdr:cNvPr id="5" name="Picture 4" descr="Sampling distribution of the F and t statistic - ANOVA">
          <a:extLst>
            <a:ext uri="{FF2B5EF4-FFF2-40B4-BE49-F238E27FC236}">
              <a16:creationId xmlns:a16="http://schemas.microsoft.com/office/drawing/2014/main" id="{8D2D4D56-6AE8-4BE0-B1CB-B6DEF77BFA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823" y="8409215"/>
          <a:ext cx="6528706" cy="3324226"/>
        </a:xfrm>
        <a:prstGeom prst="rect">
          <a:avLst/>
        </a:prstGeom>
        <a:solidFill>
          <a:schemeClr val="bg1"/>
        </a:solidFill>
      </xdr:spPr>
    </xdr:pic>
    <xdr:clientData/>
  </xdr:twoCellAnchor>
  <xdr:twoCellAnchor>
    <xdr:from>
      <xdr:col>6</xdr:col>
      <xdr:colOff>56696</xdr:colOff>
      <xdr:row>7</xdr:row>
      <xdr:rowOff>121922</xdr:rowOff>
    </xdr:from>
    <xdr:to>
      <xdr:col>6</xdr:col>
      <xdr:colOff>56696</xdr:colOff>
      <xdr:row>45</xdr:row>
      <xdr:rowOff>210640</xdr:rowOff>
    </xdr:to>
    <xdr:cxnSp macro="">
      <xdr:nvCxnSpPr>
        <xdr:cNvPr id="6" name="Straight Connector 5">
          <a:extLst>
            <a:ext uri="{FF2B5EF4-FFF2-40B4-BE49-F238E27FC236}">
              <a16:creationId xmlns:a16="http://schemas.microsoft.com/office/drawing/2014/main" id="{7474694A-5454-48B3-A90A-58A2CE2B9F7E}"/>
            </a:ext>
          </a:extLst>
        </xdr:cNvPr>
        <xdr:cNvCxnSpPr/>
      </xdr:nvCxnSpPr>
      <xdr:spPr>
        <a:xfrm flipH="1">
          <a:off x="7286171" y="1455422"/>
          <a:ext cx="0" cy="1120439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206375</xdr:colOff>
      <xdr:row>9</xdr:row>
      <xdr:rowOff>158750</xdr:rowOff>
    </xdr:from>
    <xdr:to>
      <xdr:col>5</xdr:col>
      <xdr:colOff>952500</xdr:colOff>
      <xdr:row>18</xdr:row>
      <xdr:rowOff>190500</xdr:rowOff>
    </xdr:to>
    <xdr:sp macro="" textlink="">
      <xdr:nvSpPr>
        <xdr:cNvPr id="7" name="TextBox 6">
          <a:extLst>
            <a:ext uri="{FF2B5EF4-FFF2-40B4-BE49-F238E27FC236}">
              <a16:creationId xmlns:a16="http://schemas.microsoft.com/office/drawing/2014/main" id="{6D3CDB89-86EA-49DD-AE4F-5D7B4DBAA322}"/>
            </a:ext>
          </a:extLst>
        </xdr:cNvPr>
        <xdr:cNvSpPr txBox="1"/>
      </xdr:nvSpPr>
      <xdr:spPr>
        <a:xfrm>
          <a:off x="206375" y="1873250"/>
          <a:ext cx="6642100" cy="179387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Conduct</a:t>
          </a:r>
          <a:r>
            <a:rPr lang="en-US" sz="2000" baseline="0">
              <a:effectLst/>
              <a:latin typeface="+mn-lt"/>
              <a:ea typeface="Calibri"/>
              <a:cs typeface="Times New Roman"/>
            </a:rPr>
            <a:t> a survey of adults as to their favorite meal when outing out. A sample of 120 adults were randomly selected. Each participant was asked to indicate what is their favorite meal when dining out. The results are shown below:</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6</xdr:col>
      <xdr:colOff>340178</xdr:colOff>
      <xdr:row>9</xdr:row>
      <xdr:rowOff>81643</xdr:rowOff>
    </xdr:from>
    <xdr:to>
      <xdr:col>11</xdr:col>
      <xdr:colOff>557892</xdr:colOff>
      <xdr:row>38</xdr:row>
      <xdr:rowOff>133350</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101B67E1-E80E-4669-86A4-2C4531522108}"/>
                </a:ext>
              </a:extLst>
            </xdr:cNvPr>
            <xdr:cNvSpPr txBox="1"/>
          </xdr:nvSpPr>
          <xdr:spPr>
            <a:xfrm>
              <a:off x="7569653" y="1796143"/>
              <a:ext cx="6551839" cy="9090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14:m>
                <m:oMath xmlns:m="http://schemas.openxmlformats.org/officeDocument/2006/math">
                  <m:sSup>
                    <m:sSupPr>
                      <m:ctrlPr>
                        <a:rPr lang="en-US" sz="2000" b="0" i="1" baseline="0">
                          <a:solidFill>
                            <a:schemeClr val="tx1"/>
                          </a:solidFill>
                          <a:latin typeface="Cambria Math" panose="02040503050406030204" pitchFamily="18" charset="0"/>
                          <a:cs typeface="Times New Roman" panose="02020603050405020304" pitchFamily="18" charset="0"/>
                        </a:rPr>
                      </m:ctrlPr>
                    </m:sSupPr>
                    <m:e>
                      <m:r>
                        <a:rPr lang="en-US" sz="2000" b="0" i="1" baseline="0">
                          <a:solidFill>
                            <a:schemeClr val="tx1"/>
                          </a:solidFill>
                          <a:latin typeface="Cambria Math" panose="02040503050406030204" pitchFamily="18" charset="0"/>
                          <a:cs typeface="Times New Roman" panose="02020603050405020304" pitchFamily="18" charset="0"/>
                        </a:rPr>
                        <m:t>𝑋</m:t>
                      </m:r>
                    </m:e>
                    <m:sup>
                      <m:r>
                        <a:rPr lang="en-US" sz="2000" b="0" i="1" baseline="0">
                          <a:solidFill>
                            <a:schemeClr val="tx1"/>
                          </a:solidFill>
                          <a:latin typeface="Cambria Math" panose="02040503050406030204" pitchFamily="18" charset="0"/>
                          <a:cs typeface="Times New Roman" panose="02020603050405020304" pitchFamily="18" charset="0"/>
                        </a:rPr>
                        <m:t>2</m:t>
                      </m:r>
                    </m:sup>
                  </m:sSup>
                </m:oMath>
              </a14:m>
              <a:r>
                <a:rPr lang="en-US" sz="2000" b="0" baseline="0">
                  <a:solidFill>
                    <a:schemeClr val="tx1"/>
                  </a:solidFill>
                  <a:latin typeface="Lucida Bright" panose="02040602050505020304" pitchFamily="18" charset="0"/>
                  <a:cs typeface="Times New Roman" panose="02020603050405020304" pitchFamily="18" charset="0"/>
                </a:rPr>
                <a:t>&gt; </a:t>
              </a:r>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14:m>
                <m:oMath xmlns:m="http://schemas.openxmlformats.org/officeDocument/2006/math">
                  <m:sSup>
                    <m:sSupPr>
                      <m:ctrlPr>
                        <a:rPr lang="en-US" sz="2000" b="0" i="1" baseline="0">
                          <a:solidFill>
                            <a:schemeClr val="dk1"/>
                          </a:solidFill>
                          <a:effectLst/>
                          <a:latin typeface="Cambria Math" panose="02040503050406030204" pitchFamily="18" charset="0"/>
                          <a:ea typeface="+mn-ea"/>
                          <a:cs typeface="+mn-cs"/>
                        </a:rPr>
                      </m:ctrlPr>
                    </m:sSupPr>
                    <m:e>
                      <m:r>
                        <a:rPr lang="en-US" sz="2000" b="0" i="1" baseline="0">
                          <a:solidFill>
                            <a:schemeClr val="dk1"/>
                          </a:solidFill>
                          <a:effectLst/>
                          <a:latin typeface="Cambria Math" panose="02040503050406030204" pitchFamily="18" charset="0"/>
                          <a:ea typeface="+mn-ea"/>
                          <a:cs typeface="+mn-cs"/>
                        </a:rPr>
                        <m:t>𝑋</m:t>
                      </m:r>
                    </m:e>
                    <m:sup>
                      <m:r>
                        <a:rPr lang="en-US" sz="2000" b="0" i="1" baseline="0">
                          <a:solidFill>
                            <a:schemeClr val="dk1"/>
                          </a:solidFill>
                          <a:effectLst/>
                          <a:latin typeface="Cambria Math" panose="02040503050406030204" pitchFamily="18" charset="0"/>
                          <a:ea typeface="+mn-ea"/>
                          <a:cs typeface="+mn-cs"/>
                        </a:rPr>
                        <m:t>2</m:t>
                      </m:r>
                    </m:sup>
                  </m:sSup>
                  <m:r>
                    <a:rPr lang="en-US" sz="2000" b="0" i="0" baseline="-25000">
                      <a:solidFill>
                        <a:schemeClr val="dk1"/>
                      </a:solidFill>
                      <a:effectLst/>
                      <a:latin typeface="Cambria Math" panose="02040503050406030204" pitchFamily="18" charset="0"/>
                      <a:ea typeface="+mn-ea"/>
                      <a:cs typeface="+mn-cs"/>
                    </a:rPr>
                    <m:t>0</m:t>
                  </m:r>
                </m:oMath>
              </a14:m>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Choice>
      <mc:Fallback xmlns="">
        <xdr:sp macro="" textlink="">
          <xdr:nvSpPr>
            <xdr:cNvPr id="8" name="TextBox 7">
              <a:extLst>
                <a:ext uri="{FF2B5EF4-FFF2-40B4-BE49-F238E27FC236}">
                  <a16:creationId xmlns:a16="http://schemas.microsoft.com/office/drawing/2014/main" id="{101B67E1-E80E-4669-86A4-2C4531522108}"/>
                </a:ext>
              </a:extLst>
            </xdr:cNvPr>
            <xdr:cNvSpPr txBox="1"/>
          </xdr:nvSpPr>
          <xdr:spPr>
            <a:xfrm>
              <a:off x="7569653" y="1796143"/>
              <a:ext cx="6551839" cy="9090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002060"/>
                  </a:solidFill>
                  <a:latin typeface="Lucida Bright" panose="02040602050505020304" pitchFamily="18" charset="0"/>
                </a:rPr>
                <a:t>Step</a:t>
              </a:r>
              <a:r>
                <a:rPr lang="en-US" sz="2000" b="1" baseline="0">
                  <a:solidFill>
                    <a:srgbClr val="002060"/>
                  </a:solidFill>
                  <a:latin typeface="Lucida Bright" panose="02040602050505020304" pitchFamily="18" charset="0"/>
                </a:rPr>
                <a:t> 1. Specify the population parameter on interest:</a:t>
              </a:r>
            </a:p>
            <a:p>
              <a:r>
                <a:rPr lang="en-US" sz="1100" b="0" i="0" u="none" strike="noStrike">
                  <a:solidFill>
                    <a:schemeClr val="dk1"/>
                  </a:solidFill>
                  <a:effectLst/>
                  <a:latin typeface="+mn-lt"/>
                  <a:ea typeface="+mn-ea"/>
                  <a:cs typeface="+mn-cs"/>
                </a:rPr>
                <a:t> </a:t>
              </a:r>
              <a:r>
                <a:rPr lang="en-US" sz="2000"/>
                <a:t> </a:t>
              </a:r>
            </a:p>
            <a:p>
              <a:r>
                <a:rPr lang="en-US" sz="2000" baseline="0">
                  <a:latin typeface="Lucida Bright" panose="02040602050505020304" pitchFamily="18" charset="0"/>
                </a:rPr>
                <a:t>The preference for an entree.</a:t>
              </a:r>
              <a:endParaRPr lang="en-US" sz="2000">
                <a:latin typeface="Lucida Bright" panose="02040602050505020304" pitchFamily="18" charset="0"/>
              </a:endParaRPr>
            </a:p>
            <a:p>
              <a:endParaRPr lang="en-US" sz="2000" baseline="0">
                <a:latin typeface="Times New Roman" panose="020206030504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2. Formulate Ho and Ha:</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Ho: there is no difference in the proportion of adults selecting each entree.</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Ha: There is a difference in the proportion of adults selecting each entry.</a:t>
              </a:r>
            </a:p>
            <a:p>
              <a:r>
                <a:rPr lang="en-US" sz="1100" b="0" i="0" u="none" strike="noStrike">
                  <a:solidFill>
                    <a:schemeClr val="dk1"/>
                  </a:solidFill>
                  <a:effectLst/>
                  <a:latin typeface="+mn-lt"/>
                  <a:ea typeface="+mn-ea"/>
                  <a:cs typeface="+mn-cs"/>
                </a:rPr>
                <a:t> </a:t>
              </a:r>
              <a:r>
                <a:rPr lang="en-US" sz="2000"/>
                <a:t> </a:t>
              </a:r>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3. Specify the significance level:</a:t>
              </a:r>
            </a:p>
            <a:p>
              <a:endParaRPr lang="en-US" sz="2000" baseline="0">
                <a:latin typeface="Lucida Bright" panose="02040602050505020304" pitchFamily="18" charset="0"/>
                <a:cs typeface="Times New Roman" panose="02020603050405020304" pitchFamily="18" charset="0"/>
              </a:endParaRPr>
            </a:p>
            <a:p>
              <a:r>
                <a:rPr lang="en-US" sz="2000" baseline="0">
                  <a:latin typeface="Lucida Bright" panose="02040602050505020304" pitchFamily="18" charset="0"/>
                  <a:cs typeface="Times New Roman" panose="02020603050405020304" pitchFamily="18" charset="0"/>
                </a:rPr>
                <a:t>This hypothesis will be concluded using </a:t>
              </a:r>
              <a:r>
                <a:rPr lang="el-GR" sz="2000" baseline="0">
                  <a:latin typeface="Times New Roman" panose="02020603050405020304" pitchFamily="18" charset="0"/>
                  <a:cs typeface="Times New Roman" panose="02020603050405020304" pitchFamily="18" charset="0"/>
                </a:rPr>
                <a:t>α</a:t>
              </a:r>
              <a:r>
                <a:rPr lang="en-US" sz="2000" baseline="0">
                  <a:latin typeface="Lucida Bright" panose="02040602050505020304" pitchFamily="18" charset="0"/>
                  <a:cs typeface="Times New Roman" panose="02020603050405020304" pitchFamily="18" charset="0"/>
                </a:rPr>
                <a:t> = 0.01</a:t>
              </a:r>
            </a:p>
            <a:p>
              <a:endParaRPr lang="en-US" sz="2000" baseline="0">
                <a:latin typeface="Lucida Bright" panose="02040602050505020304" pitchFamily="18" charset="0"/>
                <a:cs typeface="Times New Roman" panose="02020603050405020304" pitchFamily="18" charset="0"/>
              </a:endParaRPr>
            </a:p>
            <a:p>
              <a:r>
                <a:rPr lang="en-US" sz="2000" b="1" baseline="0">
                  <a:solidFill>
                    <a:srgbClr val="002060"/>
                  </a:solidFill>
                  <a:latin typeface="Lucida Bright" panose="02040602050505020304" pitchFamily="18" charset="0"/>
                  <a:cs typeface="Times New Roman" panose="02020603050405020304" pitchFamily="18" charset="0"/>
                </a:rPr>
                <a:t>Step 4. Construct the rejection region and define the decision rule.</a:t>
              </a:r>
            </a:p>
            <a:p>
              <a:endParaRPr lang="en-US" sz="2000" b="1" baseline="0">
                <a:solidFill>
                  <a:srgbClr val="002060"/>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The decision rule is to reject the Ho if the test statistic is greater than the critical value of </a:t>
              </a:r>
              <a:r>
                <a:rPr lang="en-US" sz="2000" b="1" baseline="0">
                  <a:solidFill>
                    <a:srgbClr val="C00000"/>
                  </a:solidFill>
                  <a:latin typeface="Lucida Bright" panose="02040602050505020304" pitchFamily="18" charset="0"/>
                  <a:cs typeface="Times New Roman" panose="02020603050405020304" pitchFamily="18" charset="0"/>
                </a:rPr>
                <a:t>11.34</a:t>
              </a:r>
            </a:p>
            <a:p>
              <a:endParaRPr lang="en-US" sz="2000" b="0" baseline="0">
                <a:solidFill>
                  <a:schemeClr val="tx1"/>
                </a:solidFill>
                <a:latin typeface="Lucida Bright" panose="02040602050505020304" pitchFamily="18" charset="0"/>
                <a:cs typeface="Times New Roman" panose="02020603050405020304" pitchFamily="18" charset="0"/>
              </a:endParaRPr>
            </a:p>
            <a:p>
              <a:r>
                <a:rPr lang="en-US" sz="2000" b="0" baseline="0">
                  <a:solidFill>
                    <a:schemeClr val="tx1"/>
                  </a:solidFill>
                  <a:latin typeface="Lucida Bright" panose="02040602050505020304" pitchFamily="18" charset="0"/>
                  <a:cs typeface="Times New Roman" panose="02020603050405020304" pitchFamily="18" charset="0"/>
                </a:rPr>
                <a:t>If </a:t>
              </a:r>
              <a:r>
                <a:rPr lang="en-US" sz="2000" b="0" i="0" baseline="0">
                  <a:solidFill>
                    <a:schemeClr val="tx1"/>
                  </a:solidFill>
                  <a:latin typeface="Cambria Math" panose="02040503050406030204" pitchFamily="18" charset="0"/>
                  <a:cs typeface="Times New Roman" panose="02020603050405020304" pitchFamily="18" charset="0"/>
                </a:rPr>
                <a:t>𝑋^2</a:t>
              </a:r>
              <a:r>
                <a:rPr lang="en-US" sz="2000" b="0" baseline="0">
                  <a:solidFill>
                    <a:schemeClr val="tx1"/>
                  </a:solidFill>
                  <a:latin typeface="Lucida Bright" panose="02040602050505020304" pitchFamily="18" charset="0"/>
                  <a:cs typeface="Times New Roman" panose="02020603050405020304" pitchFamily="18" charset="0"/>
                </a:rPr>
                <a:t>&gt; </a:t>
              </a:r>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tx1"/>
                  </a:solidFill>
                  <a:latin typeface="Lucida Bright" panose="02040602050505020304" pitchFamily="18" charset="0"/>
                  <a:cs typeface="Times New Roman" panose="02020603050405020304" pitchFamily="18" charset="0"/>
                </a:rPr>
                <a:t>.95</a:t>
              </a:r>
              <a:r>
                <a:rPr lang="en-US" sz="2000" b="0" baseline="0">
                  <a:solidFill>
                    <a:schemeClr val="tx1"/>
                  </a:solidFill>
                  <a:latin typeface="Lucida Bright" panose="02040602050505020304" pitchFamily="18" charset="0"/>
                  <a:cs typeface="Times New Roman" panose="02020603050405020304" pitchFamily="18" charset="0"/>
                </a:rPr>
                <a:t>, </a:t>
              </a:r>
              <a:r>
                <a:rPr lang="en-US" sz="1800" b="0" baseline="0">
                  <a:solidFill>
                    <a:schemeClr val="tx1"/>
                  </a:solidFill>
                  <a:latin typeface="Lucida Bright" panose="02040602050505020304" pitchFamily="18" charset="0"/>
                  <a:cs typeface="Times New Roman" panose="02020603050405020304" pitchFamily="18" charset="0"/>
                </a:rPr>
                <a:t>reject Ho ; </a:t>
              </a:r>
              <a:r>
                <a:rPr lang="en-US" sz="2000" b="0" baseline="0">
                  <a:solidFill>
                    <a:schemeClr val="tx1"/>
                  </a:solidFill>
                  <a:latin typeface="Lucida Bright" panose="02040602050505020304" pitchFamily="18" charset="0"/>
                  <a:cs typeface="Times New Roman" panose="02020603050405020304" pitchFamily="18" charset="0"/>
                </a:rPr>
                <a:t>otherwise do not reject,</a:t>
              </a:r>
            </a:p>
            <a:p>
              <a:endParaRPr lang="en-US" sz="1800" b="0" baseline="0">
                <a:solidFill>
                  <a:schemeClr val="tx1"/>
                </a:solidFill>
                <a:latin typeface="Lucida Bright" panose="02040602050505020304" pitchFamily="18" charset="0"/>
                <a:cs typeface="Times New Roman" panose="02020603050405020304" pitchFamily="18" charset="0"/>
              </a:endParaRPr>
            </a:p>
            <a:p>
              <a:r>
                <a:rPr lang="en-US" sz="2000" b="0" i="0" baseline="0">
                  <a:solidFill>
                    <a:schemeClr val="dk1"/>
                  </a:solidFill>
                  <a:effectLst/>
                  <a:latin typeface="Cambria Math" panose="02040503050406030204" pitchFamily="18" charset="0"/>
                  <a:ea typeface="+mn-ea"/>
                  <a:cs typeface="+mn-cs"/>
                </a:rPr>
                <a:t>𝑋^2</a:t>
              </a:r>
              <a:r>
                <a:rPr lang="en-US" sz="2000" b="0" i="0" baseline="-25000">
                  <a:solidFill>
                    <a:schemeClr val="dk1"/>
                  </a:solidFill>
                  <a:effectLst/>
                  <a:latin typeface="Cambria Math" panose="02040503050406030204" pitchFamily="18" charset="0"/>
                  <a:ea typeface="+mn-ea"/>
                  <a:cs typeface="+mn-cs"/>
                </a:rPr>
                <a:t> 0</a:t>
              </a:r>
              <a:r>
                <a:rPr lang="en-US" sz="2000" b="0" baseline="-25000">
                  <a:solidFill>
                    <a:schemeClr val="dk1"/>
                  </a:solidFill>
                  <a:effectLst/>
                  <a:latin typeface="Lucida Bright" panose="02040602050505020304" pitchFamily="18" charset="0"/>
                  <a:ea typeface="+mn-ea"/>
                  <a:cs typeface="+mn-cs"/>
                </a:rPr>
                <a:t>.99 </a:t>
              </a:r>
              <a:r>
                <a:rPr lang="en-US" sz="2400" b="0" baseline="-25000">
                  <a:solidFill>
                    <a:schemeClr val="dk1"/>
                  </a:solidFill>
                  <a:effectLst/>
                  <a:latin typeface="Lucida Bright" panose="02040602050505020304" pitchFamily="18" charset="0"/>
                  <a:ea typeface="+mn-ea"/>
                  <a:cs typeface="+mn-cs"/>
                </a:rPr>
                <a:t>= </a:t>
              </a:r>
              <a:r>
                <a:rPr lang="en-US" sz="2800" b="1" baseline="-25000">
                  <a:solidFill>
                    <a:srgbClr val="FF0000"/>
                  </a:solidFill>
                  <a:effectLst/>
                  <a:latin typeface="Lucida Bright" panose="02040602050505020304" pitchFamily="18" charset="0"/>
                  <a:ea typeface="+mn-ea"/>
                  <a:cs typeface="+mn-cs"/>
                </a:rPr>
                <a:t>11.34 (critical value)</a:t>
              </a:r>
              <a:endParaRPr lang="en-US" sz="2800" b="1" baseline="-25000">
                <a:solidFill>
                  <a:srgbClr val="FF0000"/>
                </a:solidFill>
                <a:latin typeface="Lucida Bright" panose="02040602050505020304" pitchFamily="18" charset="0"/>
                <a:cs typeface="Times New Roman" panose="02020603050405020304" pitchFamily="18" charset="0"/>
              </a:endParaRPr>
            </a:p>
            <a:p>
              <a:endParaRPr lang="en-US" sz="2000" b="1" baseline="0">
                <a:solidFill>
                  <a:srgbClr val="002060"/>
                </a:solidFill>
                <a:latin typeface="Lucida Bright" panose="02040602050505020304" pitchFamily="18" charset="0"/>
                <a:cs typeface="Times New Roman" panose="02020603050405020304" pitchFamily="18" charset="0"/>
              </a:endParaRPr>
            </a:p>
            <a:p>
              <a:endParaRPr lang="en-US" sz="2000" baseline="0">
                <a:latin typeface="Lucida Bright" panose="02040602050505020304" pitchFamily="18" charset="0"/>
                <a:cs typeface="Times New Roman" panose="02020603050405020304" pitchFamily="18" charset="0"/>
              </a:endParaRPr>
            </a:p>
          </xdr:txBody>
        </xdr:sp>
      </mc:Fallback>
    </mc:AlternateContent>
    <xdr:clientData/>
  </xdr:twoCellAnchor>
  <xdr:twoCellAnchor>
    <xdr:from>
      <xdr:col>12</xdr:col>
      <xdr:colOff>397329</xdr:colOff>
      <xdr:row>23</xdr:row>
      <xdr:rowOff>11793</xdr:rowOff>
    </xdr:from>
    <xdr:to>
      <xdr:col>18</xdr:col>
      <xdr:colOff>416380</xdr:colOff>
      <xdr:row>29</xdr:row>
      <xdr:rowOff>277585</xdr:rowOff>
    </xdr:to>
    <xdr:sp macro="" textlink="">
      <xdr:nvSpPr>
        <xdr:cNvPr id="9" name="TextBox 8">
          <a:extLst>
            <a:ext uri="{FF2B5EF4-FFF2-40B4-BE49-F238E27FC236}">
              <a16:creationId xmlns:a16="http://schemas.microsoft.com/office/drawing/2014/main" id="{E7079240-A2E6-4C4F-9968-7FE9DCAF847A}"/>
            </a:ext>
          </a:extLst>
        </xdr:cNvPr>
        <xdr:cNvSpPr txBox="1"/>
      </xdr:nvSpPr>
      <xdr:spPr>
        <a:xfrm>
          <a:off x="14703879" y="5136243"/>
          <a:ext cx="4000501" cy="270419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Formulas to</a:t>
          </a:r>
          <a:r>
            <a:rPr lang="en-US" sz="2000" baseline="0">
              <a:effectLst/>
              <a:latin typeface="+mn-lt"/>
              <a:ea typeface="Calibri"/>
              <a:cs typeface="Times New Roman"/>
            </a:rPr>
            <a:t> More Functions to</a:t>
          </a:r>
        </a:p>
        <a:p>
          <a:pPr marL="0" marR="0">
            <a:lnSpc>
              <a:spcPct val="115000"/>
            </a:lnSpc>
            <a:spcBef>
              <a:spcPts val="0"/>
            </a:spcBef>
            <a:spcAft>
              <a:spcPts val="1000"/>
            </a:spcAft>
          </a:pPr>
          <a:r>
            <a:rPr lang="en-US" sz="2000">
              <a:effectLst/>
              <a:latin typeface="+mn-lt"/>
              <a:ea typeface="Calibri"/>
              <a:cs typeface="Times New Roman"/>
            </a:rPr>
            <a:t>Statistical to CHISQ.INV</a:t>
          </a:r>
        </a:p>
        <a:p>
          <a:pPr marL="0" marR="0">
            <a:lnSpc>
              <a:spcPct val="115000"/>
            </a:lnSpc>
            <a:spcBef>
              <a:spcPts val="0"/>
            </a:spcBef>
            <a:spcAft>
              <a:spcPts val="1000"/>
            </a:spcAft>
          </a:pPr>
          <a:r>
            <a:rPr lang="en-US" sz="2000">
              <a:effectLst/>
              <a:latin typeface="+mn-lt"/>
              <a:ea typeface="Calibri"/>
              <a:cs typeface="Times New Roman"/>
            </a:rPr>
            <a:t>Enter</a:t>
          </a:r>
          <a:r>
            <a:rPr lang="en-US" sz="2000" baseline="0">
              <a:effectLst/>
              <a:latin typeface="+mn-lt"/>
              <a:ea typeface="Calibri"/>
              <a:cs typeface="Times New Roman"/>
            </a:rPr>
            <a:t> (1-0.01) = 0.99 as probability</a:t>
          </a:r>
        </a:p>
        <a:p>
          <a:pPr marL="0" marR="0">
            <a:lnSpc>
              <a:spcPct val="115000"/>
            </a:lnSpc>
            <a:spcBef>
              <a:spcPts val="0"/>
            </a:spcBef>
            <a:spcAft>
              <a:spcPts val="1000"/>
            </a:spcAft>
          </a:pPr>
          <a:r>
            <a:rPr lang="en-US" sz="2000" baseline="0">
              <a:effectLst/>
              <a:latin typeface="+mn-lt"/>
              <a:ea typeface="Calibri"/>
              <a:cs typeface="Times New Roman"/>
            </a:rPr>
            <a:t>Enter (4-1) = 3 as degrees of freedom</a:t>
          </a: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3</xdr:col>
      <xdr:colOff>340178</xdr:colOff>
      <xdr:row>41</xdr:row>
      <xdr:rowOff>28576</xdr:rowOff>
    </xdr:from>
    <xdr:to>
      <xdr:col>4</xdr:col>
      <xdr:colOff>95250</xdr:colOff>
      <xdr:row>43</xdr:row>
      <xdr:rowOff>163286</xdr:rowOff>
    </xdr:to>
    <xdr:sp macro="" textlink="">
      <xdr:nvSpPr>
        <xdr:cNvPr id="10" name="TextBox 9">
          <a:extLst>
            <a:ext uri="{FF2B5EF4-FFF2-40B4-BE49-F238E27FC236}">
              <a16:creationId xmlns:a16="http://schemas.microsoft.com/office/drawing/2014/main" id="{8032B5C5-FEB4-4892-BEB5-2381025FFCBB}"/>
            </a:ext>
          </a:extLst>
        </xdr:cNvPr>
        <xdr:cNvSpPr txBox="1"/>
      </xdr:nvSpPr>
      <xdr:spPr>
        <a:xfrm>
          <a:off x="3845378" y="11734801"/>
          <a:ext cx="1031422" cy="515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7.81</a:t>
          </a:r>
        </a:p>
      </xdr:txBody>
    </xdr:sp>
    <xdr:clientData/>
  </xdr:twoCellAnchor>
  <xdr:twoCellAnchor>
    <xdr:from>
      <xdr:col>2</xdr:col>
      <xdr:colOff>190498</xdr:colOff>
      <xdr:row>41</xdr:row>
      <xdr:rowOff>10886</xdr:rowOff>
    </xdr:from>
    <xdr:to>
      <xdr:col>2</xdr:col>
      <xdr:colOff>993319</xdr:colOff>
      <xdr:row>43</xdr:row>
      <xdr:rowOff>149679</xdr:rowOff>
    </xdr:to>
    <xdr:sp macro="" textlink="">
      <xdr:nvSpPr>
        <xdr:cNvPr id="11" name="TextBox 10">
          <a:extLst>
            <a:ext uri="{FF2B5EF4-FFF2-40B4-BE49-F238E27FC236}">
              <a16:creationId xmlns:a16="http://schemas.microsoft.com/office/drawing/2014/main" id="{F8BECD97-3AF3-4B3D-9245-D7885DF65B51}"/>
            </a:ext>
          </a:extLst>
        </xdr:cNvPr>
        <xdr:cNvSpPr txBox="1"/>
      </xdr:nvSpPr>
      <xdr:spPr>
        <a:xfrm>
          <a:off x="2333623" y="11717111"/>
          <a:ext cx="802821" cy="519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2.2</a:t>
          </a:r>
        </a:p>
      </xdr:txBody>
    </xdr:sp>
    <xdr:clientData/>
  </xdr:twoCellAnchor>
  <xdr:twoCellAnchor>
    <xdr:from>
      <xdr:col>2</xdr:col>
      <xdr:colOff>340179</xdr:colOff>
      <xdr:row>35</xdr:row>
      <xdr:rowOff>136070</xdr:rowOff>
    </xdr:from>
    <xdr:to>
      <xdr:col>2</xdr:col>
      <xdr:colOff>1102179</xdr:colOff>
      <xdr:row>36</xdr:row>
      <xdr:rowOff>149679</xdr:rowOff>
    </xdr:to>
    <xdr:sp macro="" textlink="">
      <xdr:nvSpPr>
        <xdr:cNvPr id="12" name="TextBox 11">
          <a:extLst>
            <a:ext uri="{FF2B5EF4-FFF2-40B4-BE49-F238E27FC236}">
              <a16:creationId xmlns:a16="http://schemas.microsoft.com/office/drawing/2014/main" id="{EF049A08-0F8B-40CD-82D5-C97BD596462E}"/>
            </a:ext>
          </a:extLst>
        </xdr:cNvPr>
        <xdr:cNvSpPr txBox="1"/>
      </xdr:nvSpPr>
      <xdr:spPr>
        <a:xfrm>
          <a:off x="2483304" y="10089695"/>
          <a:ext cx="762000" cy="43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t>test</a:t>
          </a:r>
        </a:p>
      </xdr:txBody>
    </xdr:sp>
    <xdr:clientData/>
  </xdr:twoCellAnchor>
  <xdr:twoCellAnchor>
    <xdr:from>
      <xdr:col>3</xdr:col>
      <xdr:colOff>285751</xdr:colOff>
      <xdr:row>35</xdr:row>
      <xdr:rowOff>166005</xdr:rowOff>
    </xdr:from>
    <xdr:to>
      <xdr:col>4</xdr:col>
      <xdr:colOff>40823</xdr:colOff>
      <xdr:row>36</xdr:row>
      <xdr:rowOff>133348</xdr:rowOff>
    </xdr:to>
    <xdr:sp macro="" textlink="">
      <xdr:nvSpPr>
        <xdr:cNvPr id="13" name="TextBox 12">
          <a:extLst>
            <a:ext uri="{FF2B5EF4-FFF2-40B4-BE49-F238E27FC236}">
              <a16:creationId xmlns:a16="http://schemas.microsoft.com/office/drawing/2014/main" id="{8550A2D8-3352-4FAC-8D58-CFA36B4F7B1E}"/>
            </a:ext>
          </a:extLst>
        </xdr:cNvPr>
        <xdr:cNvSpPr txBox="1"/>
      </xdr:nvSpPr>
      <xdr:spPr>
        <a:xfrm>
          <a:off x="3790951" y="10119630"/>
          <a:ext cx="1031422" cy="3864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t>critical</a:t>
          </a:r>
        </a:p>
      </xdr:txBody>
    </xdr:sp>
    <xdr:clientData/>
  </xdr:twoCellAnchor>
  <xdr:twoCellAnchor>
    <xdr:from>
      <xdr:col>2</xdr:col>
      <xdr:colOff>585106</xdr:colOff>
      <xdr:row>38</xdr:row>
      <xdr:rowOff>312965</xdr:rowOff>
    </xdr:from>
    <xdr:to>
      <xdr:col>2</xdr:col>
      <xdr:colOff>721179</xdr:colOff>
      <xdr:row>40</xdr:row>
      <xdr:rowOff>209224</xdr:rowOff>
    </xdr:to>
    <xdr:sp macro="" textlink="">
      <xdr:nvSpPr>
        <xdr:cNvPr id="14" name="Arrow: Up-Down 13">
          <a:extLst>
            <a:ext uri="{FF2B5EF4-FFF2-40B4-BE49-F238E27FC236}">
              <a16:creationId xmlns:a16="http://schemas.microsoft.com/office/drawing/2014/main" id="{3FEE38C9-4ED3-479D-9705-E6AE238220E7}"/>
            </a:ext>
          </a:extLst>
        </xdr:cNvPr>
        <xdr:cNvSpPr/>
      </xdr:nvSpPr>
      <xdr:spPr>
        <a:xfrm>
          <a:off x="2728231" y="11066690"/>
          <a:ext cx="136073" cy="448709"/>
        </a:xfrm>
        <a:prstGeom prst="upDownArrow">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340179</xdr:colOff>
      <xdr:row>26</xdr:row>
      <xdr:rowOff>163286</xdr:rowOff>
    </xdr:from>
    <xdr:to>
      <xdr:col>5</xdr:col>
      <xdr:colOff>1086304</xdr:colOff>
      <xdr:row>29</xdr:row>
      <xdr:rowOff>272143</xdr:rowOff>
    </xdr:to>
    <xdr:sp macro="" textlink="">
      <xdr:nvSpPr>
        <xdr:cNvPr id="15" name="TextBox 14">
          <a:extLst>
            <a:ext uri="{FF2B5EF4-FFF2-40B4-BE49-F238E27FC236}">
              <a16:creationId xmlns:a16="http://schemas.microsoft.com/office/drawing/2014/main" id="{14C2AE10-B930-441C-BC62-1478EE13B5FF}"/>
            </a:ext>
          </a:extLst>
        </xdr:cNvPr>
        <xdr:cNvSpPr txBox="1"/>
      </xdr:nvSpPr>
      <xdr:spPr>
        <a:xfrm>
          <a:off x="340179" y="6211661"/>
          <a:ext cx="6642100" cy="158523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a:effectLst/>
              <a:latin typeface="+mn-lt"/>
              <a:ea typeface="Calibri"/>
              <a:cs typeface="Times New Roman"/>
            </a:rPr>
            <a:t>Is</a:t>
          </a:r>
          <a:r>
            <a:rPr lang="en-US" sz="2000" baseline="0">
              <a:effectLst/>
              <a:latin typeface="+mn-lt"/>
              <a:ea typeface="Calibri"/>
              <a:cs typeface="Times New Roman"/>
            </a:rPr>
            <a:t> it reasonable to conclude there is no preference among the four entries?</a:t>
          </a:r>
        </a:p>
        <a:p>
          <a:pPr marL="0" marR="0">
            <a:lnSpc>
              <a:spcPct val="115000"/>
            </a:lnSpc>
            <a:spcBef>
              <a:spcPts val="0"/>
            </a:spcBef>
            <a:spcAft>
              <a:spcPts val="1000"/>
            </a:spcAft>
          </a:pPr>
          <a:r>
            <a:rPr lang="en-US" sz="2000" b="1" baseline="0">
              <a:solidFill>
                <a:srgbClr val="C00000"/>
              </a:solidFill>
              <a:effectLst/>
              <a:latin typeface="+mn-lt"/>
              <a:ea typeface="Calibri"/>
              <a:cs typeface="Times New Roman"/>
            </a:rPr>
            <a:t>This is a lower tail test.</a:t>
          </a:r>
          <a:endParaRPr lang="en-US" sz="2000" b="1">
            <a:solidFill>
              <a:srgbClr val="C00000"/>
            </a:solidFill>
            <a:effectLst/>
            <a:latin typeface="+mn-lt"/>
            <a:ea typeface="Calibri"/>
            <a:cs typeface="Times New Roman"/>
          </a:endParaRPr>
        </a:p>
      </xdr:txBody>
    </xdr:sp>
    <xdr:clientData/>
  </xdr:twoCellAnchor>
  <xdr:twoCellAnchor>
    <xdr:from>
      <xdr:col>3</xdr:col>
      <xdr:colOff>462643</xdr:colOff>
      <xdr:row>32</xdr:row>
      <xdr:rowOff>0</xdr:rowOff>
    </xdr:from>
    <xdr:to>
      <xdr:col>4</xdr:col>
      <xdr:colOff>952500</xdr:colOff>
      <xdr:row>34</xdr:row>
      <xdr:rowOff>81969</xdr:rowOff>
    </xdr:to>
    <xdr:sp macro="" textlink="">
      <xdr:nvSpPr>
        <xdr:cNvPr id="16" name="Speech Bubble: Rectangle with Corners Rounded 15">
          <a:extLst>
            <a:ext uri="{FF2B5EF4-FFF2-40B4-BE49-F238E27FC236}">
              <a16:creationId xmlns:a16="http://schemas.microsoft.com/office/drawing/2014/main" id="{CE184651-03A8-4CF2-B286-916F32F7C9ED}"/>
            </a:ext>
          </a:extLst>
        </xdr:cNvPr>
        <xdr:cNvSpPr/>
      </xdr:nvSpPr>
      <xdr:spPr>
        <a:xfrm>
          <a:off x="3967843" y="8696325"/>
          <a:ext cx="1766207" cy="882069"/>
        </a:xfrm>
        <a:prstGeom prst="wedgeRoundRectCallout">
          <a:avLst>
            <a:gd name="adj1" fmla="val -99702"/>
            <a:gd name="adj2" fmla="val 21353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t>Do not reject Ho</a:t>
          </a:r>
        </a:p>
      </xdr:txBody>
    </xdr:sp>
    <xdr:clientData/>
  </xdr:twoCellAnchor>
  <xdr:twoCellAnchor>
    <xdr:from>
      <xdr:col>3</xdr:col>
      <xdr:colOff>816428</xdr:colOff>
      <xdr:row>39</xdr:row>
      <xdr:rowOff>27214</xdr:rowOff>
    </xdr:from>
    <xdr:to>
      <xdr:col>3</xdr:col>
      <xdr:colOff>952501</xdr:colOff>
      <xdr:row>40</xdr:row>
      <xdr:rowOff>290866</xdr:rowOff>
    </xdr:to>
    <xdr:sp macro="" textlink="">
      <xdr:nvSpPr>
        <xdr:cNvPr id="17" name="Arrow: Up-Down 16">
          <a:extLst>
            <a:ext uri="{FF2B5EF4-FFF2-40B4-BE49-F238E27FC236}">
              <a16:creationId xmlns:a16="http://schemas.microsoft.com/office/drawing/2014/main" id="{7F2874FD-F7EF-4BDC-A297-C8E75FAF0A7F}"/>
            </a:ext>
          </a:extLst>
        </xdr:cNvPr>
        <xdr:cNvSpPr/>
      </xdr:nvSpPr>
      <xdr:spPr>
        <a:xfrm>
          <a:off x="4321628" y="11142889"/>
          <a:ext cx="136073" cy="454152"/>
        </a:xfrm>
        <a:prstGeom prst="upDownArrow">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1181100</xdr:colOff>
      <xdr:row>2</xdr:row>
      <xdr:rowOff>133350</xdr:rowOff>
    </xdr:from>
    <xdr:to>
      <xdr:col>11</xdr:col>
      <xdr:colOff>282575</xdr:colOff>
      <xdr:row>7</xdr:row>
      <xdr:rowOff>152400</xdr:rowOff>
    </xdr:to>
    <xdr:sp macro="" textlink="">
      <xdr:nvSpPr>
        <xdr:cNvPr id="18" name="Rounded Rectangle 11">
          <a:hlinkClick xmlns:r="http://schemas.openxmlformats.org/officeDocument/2006/relationships" r:id="rId3"/>
          <a:extLst>
            <a:ext uri="{FF2B5EF4-FFF2-40B4-BE49-F238E27FC236}">
              <a16:creationId xmlns:a16="http://schemas.microsoft.com/office/drawing/2014/main" id="{88EBE827-7696-4808-A52B-7ED6D2AD0811}"/>
            </a:ext>
          </a:extLst>
        </xdr:cNvPr>
        <xdr:cNvSpPr/>
      </xdr:nvSpPr>
      <xdr:spPr>
        <a:xfrm>
          <a:off x="9886950" y="514350"/>
          <a:ext cx="4016375" cy="971550"/>
        </a:xfrm>
        <a:prstGeom prst="roundRect">
          <a:avLst/>
        </a:prstGeom>
        <a:solidFill>
          <a:srgbClr val="C00000"/>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51"/>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0 153,'7'0,"14"0,12 0,12 0,5 0,7 0,7-7,-1-1,-11-7,-8 0,-5 2,-3 4,0-4,-1 1,1 3,0-5,2-5,-7 0</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75"/>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1,'0'6,"0"3</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5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911 180,'-7'0,"-8"0,-8 0,0 7,-3 8,4 8,11 0,14-3,13-6,4-11,-2-13,3-5,-2-5,2-1,4-9,3-5,-8 2,-15 8,-14 7,-12 8,3 4,12 4,7-4,3-8,7-7,3 5,-3 13,-1 13,-4 11,-15 8,-7 6,1 4,1 1,5 0,-4 1,0-2,3 0,3 0,3-1,2 0,1-1,1 1,0 0,-6-7,-8-2,-2 1,2 1,3 2,4 2,-4-5,0 5,2 3,3 2,2 0,-5-7,-7-2,-1 0,3 1,3-11,4-16,3-15,2-19,1-11,8-4,3-2,-1 0,-2 3,-2 14,-1 18,-9 19,-16 32,-5 17,-3 17,-4 16,-3 5,5-1,1-3,6-11,7-12,-1-6,4-6,10-12,6 4,2 2,1 4,0 6,-2 6,-13 24,-6 9,1-5,-4 0,-6-9,3-7,4-9,5-11,-1-14,-5-9,1-4,3 5,4 4,-2 7,1 3,3 5,2 0,-4-3,1-4,1-4,-4-9,0-4,3-1,2 0,3 3,2 1,2 2,-5 0,-9 8,-7-4,-1-15,10-31,8-28,11-20,10-15,10-7,6 2,5-6,-4 5,4 2,-3 0,-7 7,-9 1,-1 6,-3 6,2 6,5 11,-1 24,-4 21,-11 21,-6 13,-4 11,0-10,1-25,0-28,2-20,0-11,1-5,1 18,0 20,0 24,1 21,-8 19,-8 4,-1 6,-5-3,1 2,4-6,5-5,4-19,3-22,3-26,1-17,1-18,0-6,-1 12,1 26,0 22,-1 16,0 11,0 5,0 3,0-12,0-17,7-31,1-18,1-23,4-7,0 20,-2 24,-3 23,-3 17,-2 19,-2 9,-1 3,0 0,-1-15,1-26,-1-20,1-22,0-11,6 1,3 16,-1 19,-1 16,4 15,0-4,5-17,0-15,9-26,1-11,-4-4,1 2,-3 21,-6 24,-5 6,-4-3,-2-6,-3-9,0-7,-1-11,13-19,4-7,6 2,-1 5,3 6,3 10,-3 8,-5 1,1 8,-4-6,-17 9,-8 14,-9 15,-9 12,-5 10,-4-1,4 1,1 2,0 3,-2 0,-2-4,0-2,-2-6,0 0,-1 3,0-4,0 1,6 4,3-4,5 1,-5-3,2 1,-1 3,4 4,0-4,-2 2,3-5</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0"/>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0 153,'7'0,"14"0,12 0,12 0,5 0,7 0,7-7,-1-1,-11-7,-8 0,-5 2,-3 4,0-4,-1 1,1 3,0-5,2-5,-7 0</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1"/>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0 183,'9'-1,"0"0,-1-1,1 0,-1 0,0-1,5-1,34-10,26 5,-46 7,0-1,-1-2,2 0,-2-2,1-1,25-13,2 3,0 2,1 3,42-5,17-4,-83 16</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2"/>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91,'8'-1,"1"-1,-1 1,1-1,0 0,-1-1,3-2,37-8,32 3,36-4,-67 5,2 3,38 1,-8 0,-43 0,-6-3</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0 145,'6'-6,"3"-9,5-2,9 2,5 4,5 4,3 2,3-3,1-2,-1 2,1 2,0 2,-2-5,2 0,-2 1,-6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4"/>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78,'6'0,"10"0,8 0,6 0,5 0,-5-6,8-3,3-5,1-1,-1 3,1 2,-1 4,-2 2,-6 2</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5"/>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39,'6'0,"10"0,7 0,15 0,7 0,8-6,3-9,-9-2</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6"/>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1 131,'0'-13,"6"-10,10-2,8 3,14 6,7-1,-4 3</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7"/>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44,'6'0,"11"0,7 0,7 0,4 0,-3-6,-1-3,1-4,-4-3</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53"/>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91,'8'-1,"1"-1,-1 1,1-1,0 0,-1-1,3-2,37-8,32 3,36-4,-67 5,2 3,38 1,-8 0,-43 0,-6-3</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8"/>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1 508,'0'-7,"0"-8,0-8,0-6,6-6,4-2,4-8,2-3,4 7,-2 3,4-3,4-3,-2 1,1 8,-3 9</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69"/>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603 0,'-6'0,"-9"0,-9 0,1 7,-3 2,4 5,-2 1,-3 5,-3-2,4 3,-1 4,5 4,-1-2,4 0,-7-5,-1 2,0-5,2 1,1 4,-3-2,-3 1,-3-2,-2-6,11-5,16-5,16-2,14-2,8-2,6 0,4 0,1 0,6 1,2-1,-20 1,-22 0,-24 0,-17 0,11 0,16 0,15 0,13 0,16 0,7 0,4 0,6 0,0 0,-16 0,-20 0,-20 0,-15 0,-13 0,-6 0,-4 0,-8 0,-3 0,2-6,2-3,3 1,2-11,3-3,0 3,1 4,7 5</inkml:trace>
  <inkml:trace contextRef="#ctx0" brushRef="#br0" timeOffset="1">1208 0,'6'0,"3"7,-1 8,-1 8,-2 7,-2 4,5-3,1 0,-1 0,-2 2,-2 1,5-4,7-9,7-6,1-14,1-12,-3-11,2-15,2-1,-2 0,-6 0,0-1,-2 1,-5 0,-3 6</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71"/>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213 0,'-7'0,"-1"6,-1 9,3 8,1 7,2 4,1 4,2 0,0 8,-6 2,-2-1,0-1,2 3,-5 1,-7 4,0 0,3-4,3-3,5-3,3-3,2-2,2-1,0-1,-5 6,-3 3,0 0,2-3,1 0,3-3,0-1,1 0,1-1,1-1,-1 1,0-1,1 1,-1-1,0 1,-6 0,-3 0,1-7</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7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267 9,'-6'-7,"-2"5,0 9,1 10,2 8,-4 12,-1 8,-5 1,0 0,-4-2,1-1,5-3,3 0,4-2,3 0,-5 6,-1 8,2 2,-6-1,1-5,2-2,-4 2,0 1,3-2,3-3,3-2,2-2,2-2,1 0,1-1,-1 1,1-1,-1 1,1-1,-1 1,7-13,1-17,1-17,4-6,0-8,-2-5,3-5,0-4,-3-7,-3-4,4 7,5-2,1-1,-3-6,-4 0,-4 2,3 8,0 6,-2 1,-2 0,-2 0,-2-2,-1 0,-1-2,0 0,-1-1,1 0,0 0,-1 0,1 0,0 0,0 19,0 26,0 24,0 21,0 20,0 4,0 2,0-5,-6-9,-3-10,1-6,2 1,1-2,2-2,2-2,0-2,-12-2,-3-1,0-1,3 1,4-1,3 1,3-1,2 1,1-7</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73"/>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269 383,'-13'0,"-10"0,-8-7,1-8,0-1,4-6,14-4,28-5,17 3,10 0,4 5,-13 6,-18 6,-18 5,-16 4,-11 1,-6 2,-5 0,-1 0,-1 0,2 0,6-7,22-2,20-13,15-3,10 3,12-2,-8 4,-17 4,-18 6,-16 3,-11 4,-16 7,-6 11,17 8,21 0,18-4,13-5,11 1,-2 4,-5 6,-1-3,-5-10,-5-15,0-13,5-11,-1-7,-4-4,-5 4</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7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149 790,'0'-6,"7"-3,8 1,8 2,7 1,5 2,2 2,2 0,0 1,1 1,-1-1,-1 0,1 1,-1-1,0 0,0 0,-7 0</inkml:trace>
  <inkml:trace contextRef="#ctx0" brushRef="#br0" timeOffset="1">755 790,'0'-6,"0"-9,0-8,0-7,0-4,0-3,0-2,0 0,0-1,7 7,1 3,0 0,-2-2,-1-1,4-9,8 4,0-5,-2-2,2 1,-1 1,-4 2,-4 1,-3 7</inkml:trace>
  <inkml:trace contextRef="#ctx0" brushRef="#br0" timeOffset="2">565 526,'-13'0,"-16"0,-17 0,-14 0,-8 0,0 0,5 0,20 0,24 0,21 0,17 0,12-7,6-1,5 0,0-5,0 0,-1 2,0 2,-2 4,0-4,-14-1,-17 2,-23 2,-22 1,-17 3,-6 1,-6 1,2 0,-7 1,1-1,1 0,12 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77"/>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1245 240,'6'0,"9"-6,2-9,-3 4,-2 12,-5 10,-2 12,3 6,8 0,0-12,-2-15,3-15,-1-11,-4-9,2-4,0-3,-4 0,-2-1,-4 1,-14 6,-13 17,-2 17,3 14,6 13,5 7,4 4,4 3,-4-6,-1-3,1-6</inkml:trace>
  <inkml:trace contextRef="#ctx0" brushRef="#br0" timeOffset="1">1130 316,'7'0,"1"-7,14-1,8-1,-7 3,-14 1,-14 2,-14 1,-10 2,-5 0,-5 0,-1 0,-1 1,1-1,0 0,1 0,0 0,1 1,0-1,0 0,0-1,0 1,-6 0,-2 0,-6 0,-1 0,3 0,2 0,4 0,3 7,1 2,2-1,1-1,0-2,0 4,-1 1,1-2,6-1</inkml:trace>
  <inkml:trace contextRef="#ctx0" brushRef="#br0" timeOffset="2">753 353,'6'0,"9"0,15 0,8 0,5 0,1 0,-1 0,-1 0,-1 0,-1 0,-1 0,-1 6,0 3,-1-1,-5 5,-10 0</inkml:trace>
  <inkml:trace contextRef="#ctx0" brushRef="#br0" timeOffset="3">980 429,'7'0,"1"6,13 3,9-1,6-2,3-1,1-2,1-2,-1 0,0-1,-13-1,-12 1</inkml:trace>
  <inkml:trace contextRef="#ctx0" brushRef="#br0" timeOffset="4">1169 429,'0'-7,"6"-8,3-8,5 0,1-3,4 4,6-9,4-4,-2 10,-6 15,-7 17,-5 6</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82"/>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83"/>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5:52.38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1,'0'6,"0"3</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54"/>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0 145,'6'-6,"3"-9,5-2,9 2,5 4,5 4,3 2,3-3,1-2,-1 2,1 2,0 2,-2-5,2 0,-2 1,-6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55"/>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78,'6'0,"10"0,8 0,6 0,5 0,-5-6,8-3,3-5,1-1,-1 3,1 2,-1 4,-2 2,-6 2</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56"/>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39,'6'0,"10"0,7 0,15 0,7 0,8-6,3-9,-9-2</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58"/>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44,'6'0,"11"0,7 0,7 0,4 0,-3-6,-1-3,1-4,-4-3</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59"/>
    </inkml:context>
    <inkml:brush xml:id="br0">
      <inkml:brushProperty name="width" value="0.3" units="cm"/>
      <inkml:brushProperty name="height" value="0.6" units="cm"/>
      <inkml:brushProperty name="color" value="#E6E6E6"/>
      <inkml:brushProperty name="tip" value="rectangle"/>
      <inkml:brushProperty name="rasterOp" value="maskPen"/>
      <inkml:brushProperty name="ignorePressure" value="1"/>
    </inkml:brush>
  </inkml:definitions>
  <inkml:trace contextRef="#ctx0" brushRef="#br0">1 508,'0'-7,"0"-8,0-8,0-6,6-6,4-2,4-8,2-3,4 7,-2 3,4-3,4-3,-2 1,1 8,-3 9</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73"/>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0 1,'0'0</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10T22:27:03.574"/>
    </inkml:context>
    <inkml:brush xml:id="br0">
      <inkml:brushProperty name="width" value="0.1" units="cm"/>
      <inkml:brushProperty name="height" value="0.6" units="cm"/>
      <inkml:brushProperty name="color" value="#849398"/>
      <inkml:brushProperty name="ignorePressure" value="1"/>
      <inkml:brushProperty name="inkEffects" value="pencil"/>
    </inkml:brush>
  </inkml:definitions>
  <inkml:trace contextRef="#ctx0" brushRef="#br0">1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RowColHeaders="0" tabSelected="1" zoomScale="60" zoomScaleNormal="60" workbookViewId="0">
      <selection activeCell="Z36" sqref="Z36"/>
    </sheetView>
  </sheetViews>
  <sheetFormatPr defaultColWidth="9.140625" defaultRowHeight="15" x14ac:dyDescent="0.25"/>
  <cols>
    <col min="1" max="16384" width="9.140625" style="11"/>
  </cols>
  <sheetData>
    <row r="1" spans="1:1" x14ac:dyDescent="0.25">
      <c r="A1" s="11" t="s">
        <v>0</v>
      </c>
    </row>
  </sheetData>
  <pageMargins left="0.7" right="0.7" top="0.75" bottom="0.75" header="0.3" footer="0.3"/>
  <pageSetup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O54"/>
  <sheetViews>
    <sheetView zoomScale="60" zoomScaleNormal="60" workbookViewId="0"/>
  </sheetViews>
  <sheetFormatPr defaultColWidth="9.140625" defaultRowHeight="15" x14ac:dyDescent="0.25"/>
  <cols>
    <col min="1" max="1" width="9.140625" style="45"/>
    <col min="2" max="2" width="23" style="45" customWidth="1"/>
    <col min="3" max="3" width="20.42578125" style="45" customWidth="1"/>
    <col min="4" max="4" width="19.140625" style="45" customWidth="1"/>
    <col min="5" max="5" width="16.7109375" style="45" customWidth="1"/>
    <col min="6" max="6" width="20" style="45" customWidth="1"/>
    <col min="7" max="7" width="21.7109375" style="45" customWidth="1"/>
    <col min="8" max="8" width="18.7109375" style="45" customWidth="1"/>
    <col min="9" max="9" width="24" style="45" customWidth="1"/>
    <col min="10" max="10" width="23.5703125" style="45" customWidth="1"/>
    <col min="11" max="11" width="7" style="45" customWidth="1"/>
    <col min="12" max="12" width="10.28515625" style="45" customWidth="1"/>
    <col min="13" max="13" width="9" style="45" customWidth="1"/>
    <col min="14" max="14" width="9.140625" style="45"/>
    <col min="15" max="15" width="9" style="45" customWidth="1"/>
    <col min="16" max="16" width="10" style="45" customWidth="1"/>
    <col min="17" max="17" width="10.85546875" style="45" customWidth="1"/>
    <col min="18" max="18" width="11.42578125" style="45" customWidth="1"/>
    <col min="19" max="19" width="9.7109375" style="45" customWidth="1"/>
    <col min="20" max="20" width="11.7109375" style="45" customWidth="1"/>
    <col min="21" max="21" width="9.85546875" style="45" customWidth="1"/>
    <col min="22" max="22" width="10" style="45" customWidth="1"/>
    <col min="23" max="16384" width="9.140625" style="45"/>
  </cols>
  <sheetData>
    <row r="18" spans="3:15" ht="18.75" customHeight="1" x14ac:dyDescent="0.25"/>
    <row r="19" spans="3:15" ht="18.75" customHeight="1" x14ac:dyDescent="0.25"/>
    <row r="20" spans="3:15" ht="18.75" customHeight="1" x14ac:dyDescent="0.25"/>
    <row r="21" spans="3:15" ht="45" x14ac:dyDescent="0.25">
      <c r="C21" s="61" t="s">
        <v>78</v>
      </c>
      <c r="D21" s="62" t="s">
        <v>79</v>
      </c>
    </row>
    <row r="22" spans="3:15" ht="22.5" x14ac:dyDescent="0.25">
      <c r="C22" s="48" t="s">
        <v>80</v>
      </c>
      <c r="D22" s="48">
        <v>32</v>
      </c>
    </row>
    <row r="23" spans="3:15" ht="22.5" x14ac:dyDescent="0.25">
      <c r="C23" s="48" t="s">
        <v>81</v>
      </c>
      <c r="D23" s="48">
        <v>24</v>
      </c>
    </row>
    <row r="24" spans="3:15" ht="22.5" x14ac:dyDescent="0.25">
      <c r="C24" s="48" t="s">
        <v>82</v>
      </c>
      <c r="D24" s="48">
        <v>35</v>
      </c>
    </row>
    <row r="25" spans="3:15" ht="22.5" x14ac:dyDescent="0.25">
      <c r="C25" s="48" t="s">
        <v>83</v>
      </c>
      <c r="D25" s="48">
        <v>29</v>
      </c>
      <c r="N25" s="73"/>
      <c r="O25" s="73"/>
    </row>
    <row r="26" spans="3:15" ht="30" customHeight="1" x14ac:dyDescent="0.25">
      <c r="C26" s="63" t="s">
        <v>47</v>
      </c>
      <c r="D26" s="63">
        <f>SUM(D22:D25)</f>
        <v>120</v>
      </c>
      <c r="N26" s="73"/>
      <c r="O26" s="73"/>
    </row>
    <row r="27" spans="3:15" ht="48.75" customHeight="1" x14ac:dyDescent="0.25"/>
    <row r="28" spans="3:15" ht="37.5" customHeight="1" x14ac:dyDescent="0.25"/>
    <row r="29" spans="3:15" ht="30" customHeight="1" x14ac:dyDescent="0.25"/>
    <row r="30" spans="3:15" ht="31.5" customHeight="1" x14ac:dyDescent="0.25"/>
    <row r="31" spans="3:15" ht="28.5" x14ac:dyDescent="0.25">
      <c r="M31" s="71"/>
      <c r="N31" s="71"/>
    </row>
    <row r="32" spans="3:15" ht="32.25" customHeight="1" x14ac:dyDescent="0.25"/>
    <row r="33" spans="13:14" ht="34.5" customHeight="1" x14ac:dyDescent="0.25"/>
    <row r="35" spans="13:14" ht="36" customHeight="1" x14ac:dyDescent="0.25"/>
    <row r="36" spans="13:14" ht="33" customHeight="1" x14ac:dyDescent="0.25"/>
    <row r="39" spans="13:14" ht="28.5" x14ac:dyDescent="0.25">
      <c r="M39" s="71"/>
      <c r="N39" s="71"/>
    </row>
    <row r="41" spans="13:14" ht="31.5" customHeight="1" x14ac:dyDescent="0.25"/>
    <row r="54" spans="14:15" ht="28.5" x14ac:dyDescent="0.25">
      <c r="N54" s="73"/>
      <c r="O54" s="73"/>
    </row>
  </sheetData>
  <mergeCells count="4">
    <mergeCell ref="N25:O26"/>
    <mergeCell ref="M31:N31"/>
    <mergeCell ref="M39:N39"/>
    <mergeCell ref="N54:O5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7:N53"/>
  <sheetViews>
    <sheetView zoomScale="70" zoomScaleNormal="70" workbookViewId="0"/>
  </sheetViews>
  <sheetFormatPr defaultColWidth="9.140625" defaultRowHeight="15" x14ac:dyDescent="0.25"/>
  <cols>
    <col min="1" max="2" width="9.140625" style="1"/>
    <col min="3" max="3" width="43.5703125" style="1" customWidth="1"/>
    <col min="4" max="4" width="38.140625" style="1" customWidth="1"/>
    <col min="5" max="5" width="44" style="1" customWidth="1"/>
    <col min="6" max="6" width="43.28515625" style="1" customWidth="1"/>
    <col min="7" max="7" width="12.5703125" style="1" customWidth="1"/>
    <col min="8" max="8" width="50.85546875" style="1" customWidth="1"/>
    <col min="9" max="9" width="27.7109375" style="1" customWidth="1"/>
    <col min="10" max="10" width="31.42578125" style="1" customWidth="1"/>
    <col min="11" max="11" width="11.5703125" style="1" customWidth="1"/>
    <col min="12" max="12" width="11.140625" style="1" customWidth="1"/>
    <col min="13" max="16384" width="9.140625" style="1"/>
  </cols>
  <sheetData>
    <row r="27" spans="1:5" ht="25.5" x14ac:dyDescent="0.35">
      <c r="C27" s="18"/>
      <c r="D27" s="74" t="s">
        <v>3</v>
      </c>
      <c r="E27" s="75"/>
    </row>
    <row r="28" spans="1:5" ht="25.5" x14ac:dyDescent="0.35">
      <c r="C28" s="24" t="s">
        <v>1</v>
      </c>
      <c r="D28" s="33" t="s">
        <v>4</v>
      </c>
      <c r="E28" s="34" t="s">
        <v>5</v>
      </c>
    </row>
    <row r="29" spans="1:5" ht="25.5" x14ac:dyDescent="0.35">
      <c r="C29" s="20" t="s">
        <v>13</v>
      </c>
      <c r="D29" s="21">
        <v>200000</v>
      </c>
      <c r="E29" s="28">
        <v>180000</v>
      </c>
    </row>
    <row r="30" spans="1:5" ht="25.5" x14ac:dyDescent="0.35">
      <c r="A30" s="3"/>
      <c r="B30" s="3"/>
      <c r="C30" s="20" t="s">
        <v>2</v>
      </c>
      <c r="D30" s="21">
        <v>100000</v>
      </c>
      <c r="E30" s="28">
        <v>20000</v>
      </c>
    </row>
    <row r="31" spans="1:5" ht="25.15" customHeight="1" x14ac:dyDescent="0.35">
      <c r="A31" s="3"/>
      <c r="B31" s="3"/>
      <c r="C31" s="20" t="s">
        <v>14</v>
      </c>
      <c r="D31" s="21">
        <v>40000</v>
      </c>
      <c r="E31" s="28">
        <v>10000</v>
      </c>
    </row>
    <row r="32" spans="1:5" ht="49.5" customHeight="1" x14ac:dyDescent="0.25">
      <c r="A32" s="3"/>
      <c r="B32" s="3"/>
      <c r="C32" s="23"/>
      <c r="D32" s="23"/>
      <c r="E32" s="23"/>
    </row>
    <row r="33" spans="1:13" ht="40.5" customHeight="1" x14ac:dyDescent="0.25">
      <c r="A33" s="3"/>
      <c r="B33" s="3"/>
      <c r="C33" s="23"/>
      <c r="D33" s="23"/>
      <c r="E33" s="23"/>
    </row>
    <row r="34" spans="1:13" ht="15" customHeight="1" x14ac:dyDescent="0.25">
      <c r="A34" s="3"/>
      <c r="B34" s="3"/>
      <c r="C34" s="3"/>
      <c r="D34" s="3"/>
      <c r="E34" s="3"/>
    </row>
    <row r="35" spans="1:13" ht="19.899999999999999" customHeight="1" x14ac:dyDescent="0.25">
      <c r="A35" s="3"/>
      <c r="B35" s="3"/>
      <c r="C35" s="3"/>
      <c r="D35" s="9">
        <v>120</v>
      </c>
      <c r="E35" s="8"/>
      <c r="F35" s="3"/>
    </row>
    <row r="36" spans="1:13" ht="32.25" customHeight="1" x14ac:dyDescent="0.25">
      <c r="A36" s="3"/>
      <c r="B36" s="3"/>
      <c r="C36" s="3"/>
      <c r="F36" s="3"/>
      <c r="G36" s="3"/>
      <c r="H36" s="3"/>
      <c r="I36" s="3"/>
      <c r="J36" s="3"/>
      <c r="K36" s="3"/>
      <c r="M36" s="7">
        <v>0</v>
      </c>
    </row>
    <row r="37" spans="1:13" ht="25.5" customHeight="1" x14ac:dyDescent="0.25">
      <c r="A37" s="12"/>
      <c r="B37" s="12"/>
      <c r="C37" s="12"/>
      <c r="D37" s="3"/>
      <c r="E37" s="3"/>
      <c r="F37" s="2"/>
      <c r="G37" s="3"/>
      <c r="H37" s="3"/>
      <c r="I37" s="3"/>
      <c r="J37" s="3"/>
      <c r="K37" s="3"/>
      <c r="M37" s="7"/>
    </row>
    <row r="38" spans="1:13" x14ac:dyDescent="0.25">
      <c r="A38" s="3"/>
      <c r="B38" s="3"/>
      <c r="C38" s="3"/>
      <c r="D38" s="3"/>
      <c r="E38" s="3">
        <v>1</v>
      </c>
      <c r="F38" s="3"/>
      <c r="G38" s="3"/>
      <c r="H38" s="3"/>
      <c r="I38" s="3"/>
      <c r="J38" s="3"/>
      <c r="K38" s="3"/>
      <c r="M38" s="7">
        <v>60000</v>
      </c>
    </row>
    <row r="39" spans="1:13" x14ac:dyDescent="0.25">
      <c r="A39" s="3"/>
      <c r="B39" s="3"/>
      <c r="C39" s="3"/>
      <c r="D39" s="3"/>
      <c r="E39" s="3"/>
      <c r="F39" s="3"/>
      <c r="G39" s="3"/>
      <c r="H39" s="3"/>
      <c r="I39" s="3"/>
      <c r="J39" s="3"/>
      <c r="K39" s="3"/>
      <c r="M39" s="7"/>
    </row>
    <row r="40" spans="1:13" ht="25.5" customHeight="1" x14ac:dyDescent="0.25">
      <c r="A40" s="3"/>
      <c r="B40" s="3"/>
      <c r="C40" s="3"/>
      <c r="D40" s="3"/>
      <c r="E40" s="3"/>
      <c r="F40" s="3"/>
      <c r="G40" s="3"/>
      <c r="H40" s="3"/>
      <c r="I40" s="3"/>
      <c r="J40" s="3"/>
      <c r="K40" s="3"/>
      <c r="M40" s="7">
        <v>110000</v>
      </c>
    </row>
    <row r="41" spans="1:13" ht="25.5" customHeight="1" x14ac:dyDescent="0.25">
      <c r="A41" s="3"/>
      <c r="B41" s="3"/>
      <c r="C41" s="3"/>
      <c r="D41" s="3"/>
      <c r="E41" s="3"/>
      <c r="F41" s="3"/>
      <c r="G41" s="3"/>
      <c r="H41" s="3"/>
      <c r="I41" s="3"/>
      <c r="J41" s="3"/>
      <c r="K41" s="3"/>
      <c r="M41" s="7"/>
    </row>
    <row r="42" spans="1:13" ht="27.75" customHeight="1" x14ac:dyDescent="0.25">
      <c r="A42" s="3"/>
      <c r="B42" s="76"/>
      <c r="C42" s="76"/>
      <c r="D42" s="76"/>
      <c r="E42" s="76"/>
      <c r="F42" s="3"/>
      <c r="G42" s="3"/>
      <c r="H42" s="3"/>
      <c r="I42" s="3"/>
      <c r="J42" s="3"/>
      <c r="K42" s="3"/>
      <c r="L42" s="3"/>
      <c r="M42" s="4"/>
    </row>
    <row r="43" spans="1:13" ht="27" customHeight="1" x14ac:dyDescent="0.25">
      <c r="A43" s="3"/>
      <c r="B43" s="76"/>
      <c r="C43" s="76"/>
      <c r="D43" s="76"/>
      <c r="E43" s="76"/>
      <c r="F43" s="3"/>
      <c r="G43" s="3"/>
      <c r="H43" s="3"/>
      <c r="I43" s="3"/>
      <c r="J43" s="3"/>
      <c r="K43" s="3"/>
      <c r="L43" s="3"/>
      <c r="M43" s="3"/>
    </row>
    <row r="44" spans="1:13" ht="15" customHeight="1" x14ac:dyDescent="0.25">
      <c r="A44" s="3"/>
      <c r="B44" s="3"/>
      <c r="C44" s="3"/>
      <c r="D44" s="3"/>
      <c r="E44" s="3"/>
      <c r="F44" s="3"/>
      <c r="G44" s="5"/>
      <c r="H44" s="7">
        <v>75</v>
      </c>
      <c r="I44" s="7"/>
      <c r="J44" s="7">
        <v>98</v>
      </c>
      <c r="K44" s="5"/>
      <c r="L44" s="5"/>
      <c r="M44" s="3"/>
    </row>
    <row r="45" spans="1:13" x14ac:dyDescent="0.25">
      <c r="G45" s="5"/>
      <c r="H45" s="7">
        <v>45</v>
      </c>
      <c r="I45" s="7"/>
      <c r="J45" s="7">
        <v>37</v>
      </c>
      <c r="K45" s="5"/>
      <c r="L45" s="5"/>
    </row>
    <row r="46" spans="1:13" x14ac:dyDescent="0.25">
      <c r="G46" s="5"/>
      <c r="H46" s="7">
        <v>25</v>
      </c>
      <c r="I46" s="7"/>
      <c r="J46" s="7">
        <v>43</v>
      </c>
      <c r="K46" s="5"/>
      <c r="L46" s="5"/>
    </row>
    <row r="47" spans="1:13" x14ac:dyDescent="0.25">
      <c r="G47" s="5"/>
      <c r="H47" s="7">
        <v>100</v>
      </c>
      <c r="I47" s="7"/>
      <c r="J47" s="7">
        <v>61</v>
      </c>
      <c r="K47" s="5"/>
      <c r="L47" s="5"/>
    </row>
    <row r="48" spans="1:13" x14ac:dyDescent="0.25">
      <c r="G48" s="5"/>
      <c r="H48" s="7">
        <v>100</v>
      </c>
      <c r="I48" s="7"/>
      <c r="J48" s="7">
        <v>30</v>
      </c>
      <c r="K48" s="5"/>
      <c r="L48" s="5"/>
    </row>
    <row r="49" spans="7:14" x14ac:dyDescent="0.25">
      <c r="G49" s="5"/>
      <c r="H49" s="6"/>
      <c r="I49" s="6"/>
      <c r="J49" s="5"/>
      <c r="K49" s="5"/>
      <c r="L49" s="5"/>
    </row>
    <row r="50" spans="7:14" x14ac:dyDescent="0.25">
      <c r="G50" s="5"/>
      <c r="H50" s="6"/>
      <c r="I50" s="6"/>
      <c r="J50" s="5"/>
      <c r="K50" s="5"/>
      <c r="L50" s="5"/>
    </row>
    <row r="53" spans="7:14" x14ac:dyDescent="0.25">
      <c r="N53" s="10"/>
    </row>
  </sheetData>
  <mergeCells count="3">
    <mergeCell ref="D27:E27"/>
    <mergeCell ref="B42:C43"/>
    <mergeCell ref="D42:E43"/>
  </mergeCells>
  <pageMargins left="0.7" right="0.7" top="0.75" bottom="0.75" header="0.3" footer="0.3"/>
  <pageSetup scale="26"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7:Q53"/>
  <sheetViews>
    <sheetView zoomScale="60" zoomScaleNormal="60" workbookViewId="0">
      <selection activeCell="I39" sqref="I39"/>
    </sheetView>
  </sheetViews>
  <sheetFormatPr defaultColWidth="9.140625" defaultRowHeight="15" x14ac:dyDescent="0.25"/>
  <cols>
    <col min="1" max="5" width="9.140625" style="1"/>
    <col min="6" max="6" width="43.5703125" style="1" customWidth="1"/>
    <col min="7" max="7" width="38.140625" style="1" customWidth="1"/>
    <col min="8" max="8" width="44" style="1" customWidth="1"/>
    <col min="9" max="9" width="43.28515625" style="1" customWidth="1"/>
    <col min="10" max="10" width="12.5703125" style="1" customWidth="1"/>
    <col min="11" max="11" width="50.85546875" style="1" customWidth="1"/>
    <col min="12" max="12" width="27.7109375" style="1" customWidth="1"/>
    <col min="13" max="13" width="31.42578125" style="1" customWidth="1"/>
    <col min="14" max="14" width="11.5703125" style="1" customWidth="1"/>
    <col min="15" max="15" width="11.140625" style="1" customWidth="1"/>
    <col min="16" max="16384" width="9.140625" style="1"/>
  </cols>
  <sheetData>
    <row r="27" spans="2:9" ht="25.5" x14ac:dyDescent="0.35">
      <c r="F27" s="18"/>
      <c r="G27" s="74" t="s">
        <v>3</v>
      </c>
      <c r="H27" s="75"/>
      <c r="I27" s="31" t="s">
        <v>19</v>
      </c>
    </row>
    <row r="28" spans="2:9" ht="51" x14ac:dyDescent="0.35">
      <c r="F28" s="24" t="s">
        <v>1</v>
      </c>
      <c r="G28" s="33" t="s">
        <v>4</v>
      </c>
      <c r="H28" s="34" t="s">
        <v>5</v>
      </c>
      <c r="I28" s="39" t="s">
        <v>20</v>
      </c>
    </row>
    <row r="29" spans="2:9" ht="25.5" x14ac:dyDescent="0.35">
      <c r="F29" s="20" t="s">
        <v>13</v>
      </c>
      <c r="G29" s="21">
        <v>200000</v>
      </c>
      <c r="H29" s="28">
        <v>180000</v>
      </c>
      <c r="I29" s="44">
        <v>180000</v>
      </c>
    </row>
    <row r="30" spans="2:9" ht="25.5" x14ac:dyDescent="0.35">
      <c r="B30" s="3"/>
      <c r="C30" s="3"/>
      <c r="D30" s="3"/>
      <c r="E30" s="3"/>
      <c r="F30" s="20" t="s">
        <v>2</v>
      </c>
      <c r="G30" s="21">
        <v>100000</v>
      </c>
      <c r="H30" s="28">
        <v>20000</v>
      </c>
      <c r="I30" s="30">
        <v>20000</v>
      </c>
    </row>
    <row r="31" spans="2:9" ht="25.15" customHeight="1" x14ac:dyDescent="0.35">
      <c r="B31" s="3"/>
      <c r="C31" s="3"/>
      <c r="D31" s="3"/>
      <c r="E31" s="3"/>
      <c r="F31" s="20" t="s">
        <v>14</v>
      </c>
      <c r="G31" s="21">
        <v>40000</v>
      </c>
      <c r="H31" s="28">
        <v>10000</v>
      </c>
      <c r="I31" s="69">
        <f>H31</f>
        <v>10000</v>
      </c>
    </row>
    <row r="32" spans="2:9" ht="49.5" customHeight="1" x14ac:dyDescent="0.25">
      <c r="B32" s="3"/>
      <c r="C32" s="3"/>
      <c r="D32" s="3"/>
      <c r="E32" s="3"/>
      <c r="F32" s="23"/>
      <c r="G32" s="23"/>
      <c r="H32" s="23"/>
    </row>
    <row r="33" spans="2:16" ht="40.5" customHeight="1" x14ac:dyDescent="0.25">
      <c r="B33" s="3"/>
      <c r="C33" s="3"/>
      <c r="D33" s="3"/>
      <c r="E33" s="3"/>
      <c r="F33" s="23"/>
      <c r="G33" s="23"/>
      <c r="H33" s="23"/>
    </row>
    <row r="34" spans="2:16" ht="15" customHeight="1" x14ac:dyDescent="0.25">
      <c r="B34" s="3"/>
      <c r="C34" s="3"/>
      <c r="D34" s="3"/>
      <c r="E34" s="3"/>
      <c r="F34" s="3"/>
      <c r="G34" s="3"/>
      <c r="H34" s="3"/>
    </row>
    <row r="35" spans="2:16" ht="19.899999999999999" customHeight="1" x14ac:dyDescent="0.25">
      <c r="B35" s="3"/>
      <c r="C35" s="3"/>
      <c r="D35" s="3"/>
      <c r="E35" s="3"/>
      <c r="F35" s="3"/>
      <c r="G35" s="9">
        <v>120</v>
      </c>
      <c r="H35" s="8"/>
      <c r="I35" s="3"/>
    </row>
    <row r="36" spans="2:16" ht="32.25" customHeight="1" x14ac:dyDescent="0.25">
      <c r="B36" s="3"/>
      <c r="C36" s="3"/>
      <c r="D36" s="3"/>
      <c r="E36" s="3"/>
      <c r="F36" s="3"/>
      <c r="I36" s="3"/>
      <c r="J36" s="3"/>
      <c r="K36" s="3"/>
      <c r="L36" s="3"/>
      <c r="M36" s="3"/>
      <c r="N36" s="3"/>
      <c r="P36" s="7">
        <v>0</v>
      </c>
    </row>
    <row r="37" spans="2:16" ht="25.5" customHeight="1" x14ac:dyDescent="0.25">
      <c r="C37" s="12"/>
      <c r="D37" s="12"/>
      <c r="E37" s="12"/>
      <c r="F37" s="12"/>
      <c r="G37" s="3"/>
      <c r="H37" s="3"/>
      <c r="I37" s="2"/>
      <c r="J37" s="3"/>
      <c r="K37" s="3"/>
      <c r="L37" s="3"/>
      <c r="M37" s="3"/>
      <c r="N37" s="3"/>
      <c r="P37" s="7"/>
    </row>
    <row r="38" spans="2:16" x14ac:dyDescent="0.25">
      <c r="C38" s="3"/>
      <c r="D38" s="3"/>
      <c r="E38" s="3"/>
      <c r="F38" s="3"/>
      <c r="G38" s="3"/>
      <c r="H38" s="3">
        <v>1</v>
      </c>
      <c r="I38" s="3"/>
      <c r="J38" s="3"/>
      <c r="K38" s="3"/>
      <c r="L38" s="3"/>
      <c r="M38" s="3"/>
      <c r="N38" s="3"/>
      <c r="P38" s="7">
        <v>60000</v>
      </c>
    </row>
    <row r="39" spans="2:16" x14ac:dyDescent="0.25">
      <c r="C39" s="3"/>
      <c r="D39" s="3"/>
      <c r="E39" s="3"/>
      <c r="F39" s="3"/>
      <c r="G39" s="3"/>
      <c r="H39" s="3"/>
      <c r="I39" s="3"/>
      <c r="J39" s="3"/>
      <c r="K39" s="3"/>
      <c r="L39" s="3"/>
      <c r="M39" s="3"/>
      <c r="N39" s="3"/>
      <c r="P39" s="7"/>
    </row>
    <row r="40" spans="2:16" ht="25.5" customHeight="1" x14ac:dyDescent="0.25">
      <c r="C40" s="3"/>
      <c r="D40" s="3"/>
      <c r="E40" s="3"/>
      <c r="F40" s="3"/>
      <c r="G40" s="3"/>
      <c r="H40" s="3"/>
      <c r="I40" s="3"/>
      <c r="J40" s="3"/>
      <c r="K40" s="3"/>
      <c r="L40" s="3"/>
      <c r="M40" s="3"/>
      <c r="N40" s="3"/>
      <c r="P40" s="7">
        <v>110000</v>
      </c>
    </row>
    <row r="41" spans="2:16" ht="25.5" customHeight="1" x14ac:dyDescent="0.25">
      <c r="C41" s="3"/>
      <c r="D41" s="3"/>
      <c r="E41" s="3"/>
      <c r="F41" s="3"/>
      <c r="G41" s="3"/>
      <c r="H41" s="3"/>
      <c r="I41" s="3"/>
      <c r="J41" s="3"/>
      <c r="K41" s="3"/>
      <c r="L41" s="3"/>
      <c r="M41" s="3"/>
      <c r="N41" s="3"/>
      <c r="P41" s="7"/>
    </row>
    <row r="42" spans="2:16" ht="27.75" customHeight="1" x14ac:dyDescent="0.25">
      <c r="C42" s="3"/>
      <c r="D42" s="3"/>
      <c r="E42" s="76"/>
      <c r="F42" s="76"/>
      <c r="G42" s="76"/>
      <c r="H42" s="76"/>
      <c r="I42" s="3"/>
      <c r="J42" s="3"/>
      <c r="K42" s="3"/>
      <c r="L42" s="3"/>
      <c r="M42" s="3"/>
      <c r="N42" s="3"/>
      <c r="O42" s="3"/>
      <c r="P42" s="4"/>
    </row>
    <row r="43" spans="2:16" ht="27" customHeight="1" x14ac:dyDescent="0.25">
      <c r="C43" s="3"/>
      <c r="D43" s="3"/>
      <c r="E43" s="76"/>
      <c r="F43" s="76"/>
      <c r="G43" s="76"/>
      <c r="H43" s="76"/>
      <c r="I43" s="3"/>
      <c r="J43" s="3"/>
      <c r="K43" s="3"/>
      <c r="L43" s="3"/>
      <c r="M43" s="3"/>
      <c r="N43" s="3"/>
      <c r="O43" s="3"/>
      <c r="P43" s="3"/>
    </row>
    <row r="44" spans="2:16" ht="15" customHeight="1" x14ac:dyDescent="0.25">
      <c r="C44" s="3"/>
      <c r="D44" s="3"/>
      <c r="E44" s="3"/>
      <c r="F44" s="3"/>
      <c r="G44" s="3"/>
      <c r="H44" s="3"/>
      <c r="I44" s="3"/>
      <c r="J44" s="5"/>
      <c r="K44" s="7">
        <v>75</v>
      </c>
      <c r="L44" s="7"/>
      <c r="M44" s="7">
        <v>98</v>
      </c>
      <c r="N44" s="5"/>
      <c r="O44" s="5"/>
      <c r="P44" s="3"/>
    </row>
    <row r="45" spans="2:16" x14ac:dyDescent="0.25">
      <c r="J45" s="5"/>
      <c r="K45" s="7">
        <v>45</v>
      </c>
      <c r="L45" s="7"/>
      <c r="M45" s="7">
        <v>37</v>
      </c>
      <c r="N45" s="5"/>
      <c r="O45" s="5"/>
    </row>
    <row r="46" spans="2:16" x14ac:dyDescent="0.25">
      <c r="J46" s="5"/>
      <c r="K46" s="7">
        <v>25</v>
      </c>
      <c r="L46" s="7"/>
      <c r="M46" s="7">
        <v>43</v>
      </c>
      <c r="N46" s="5"/>
      <c r="O46" s="5"/>
    </row>
    <row r="47" spans="2:16" x14ac:dyDescent="0.25">
      <c r="J47" s="5"/>
      <c r="K47" s="7">
        <v>100</v>
      </c>
      <c r="L47" s="7"/>
      <c r="M47" s="7">
        <v>61</v>
      </c>
      <c r="N47" s="5"/>
      <c r="O47" s="5"/>
    </row>
    <row r="48" spans="2:16" x14ac:dyDescent="0.25">
      <c r="J48" s="5"/>
      <c r="K48" s="7">
        <v>100</v>
      </c>
      <c r="L48" s="7"/>
      <c r="M48" s="7">
        <v>30</v>
      </c>
      <c r="N48" s="5"/>
      <c r="O48" s="5"/>
    </row>
    <row r="49" spans="10:17" x14ac:dyDescent="0.25">
      <c r="J49" s="5"/>
      <c r="K49" s="6"/>
      <c r="L49" s="6"/>
      <c r="M49" s="5"/>
      <c r="N49" s="5"/>
      <c r="O49" s="5"/>
    </row>
    <row r="50" spans="10:17" x14ac:dyDescent="0.25">
      <c r="J50" s="5"/>
      <c r="K50" s="6"/>
      <c r="L50" s="6"/>
      <c r="M50" s="5"/>
      <c r="N50" s="5"/>
      <c r="O50" s="5"/>
    </row>
    <row r="53" spans="10:17" x14ac:dyDescent="0.25">
      <c r="Q53" s="10"/>
    </row>
  </sheetData>
  <mergeCells count="3">
    <mergeCell ref="G27:H27"/>
    <mergeCell ref="E42:F43"/>
    <mergeCell ref="G42:H43"/>
  </mergeCells>
  <pageMargins left="0.7" right="0.7" top="0.75" bottom="0.75" header="0.3" footer="0.3"/>
  <pageSetup scale="26" orientation="landscape"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7:Q53"/>
  <sheetViews>
    <sheetView zoomScale="60" zoomScaleNormal="60" workbookViewId="0"/>
  </sheetViews>
  <sheetFormatPr defaultColWidth="9.140625" defaultRowHeight="15" x14ac:dyDescent="0.25"/>
  <cols>
    <col min="1" max="5" width="9.140625" style="1"/>
    <col min="6" max="6" width="43.5703125" style="1" customWidth="1"/>
    <col min="7" max="7" width="38.140625" style="1" customWidth="1"/>
    <col min="8" max="8" width="44" style="1" customWidth="1"/>
    <col min="9" max="9" width="46" style="1" customWidth="1"/>
    <col min="10" max="10" width="12.5703125" style="1" customWidth="1"/>
    <col min="11" max="11" width="50.85546875" style="1" customWidth="1"/>
    <col min="12" max="12" width="27.7109375" style="1" customWidth="1"/>
    <col min="13" max="13" width="31.42578125" style="1" customWidth="1"/>
    <col min="14" max="14" width="11.5703125" style="1" customWidth="1"/>
    <col min="15" max="15" width="11.140625" style="1" customWidth="1"/>
    <col min="16" max="16384" width="9.140625" style="1"/>
  </cols>
  <sheetData>
    <row r="27" spans="2:9" ht="25.5" x14ac:dyDescent="0.35">
      <c r="F27" s="18"/>
      <c r="G27" s="74" t="s">
        <v>3</v>
      </c>
      <c r="H27" s="75"/>
      <c r="I27" s="32" t="s">
        <v>22</v>
      </c>
    </row>
    <row r="28" spans="2:9" ht="51" x14ac:dyDescent="0.35">
      <c r="F28" s="24" t="s">
        <v>1</v>
      </c>
      <c r="G28" s="33" t="s">
        <v>4</v>
      </c>
      <c r="H28" s="34" t="s">
        <v>5</v>
      </c>
      <c r="I28" s="39" t="s">
        <v>21</v>
      </c>
    </row>
    <row r="29" spans="2:9" ht="25.5" x14ac:dyDescent="0.35">
      <c r="F29" s="20" t="s">
        <v>13</v>
      </c>
      <c r="G29" s="21">
        <v>200000</v>
      </c>
      <c r="H29" s="28">
        <v>100000</v>
      </c>
      <c r="I29" s="44">
        <f>(G29+H29)/2</f>
        <v>150000</v>
      </c>
    </row>
    <row r="30" spans="2:9" ht="25.5" x14ac:dyDescent="0.35">
      <c r="B30" s="3"/>
      <c r="C30" s="3"/>
      <c r="D30" s="3"/>
      <c r="E30" s="3"/>
      <c r="F30" s="20" t="s">
        <v>2</v>
      </c>
      <c r="G30" s="21">
        <v>100000</v>
      </c>
      <c r="H30" s="28">
        <v>50000</v>
      </c>
      <c r="I30" s="68">
        <f t="shared" ref="I30:I31" si="0">(G30+H30)/2</f>
        <v>75000</v>
      </c>
    </row>
    <row r="31" spans="2:9" ht="25.15" customHeight="1" x14ac:dyDescent="0.35">
      <c r="B31" s="3"/>
      <c r="C31" s="3"/>
      <c r="D31" s="3"/>
      <c r="E31" s="3"/>
      <c r="F31" s="20" t="s">
        <v>14</v>
      </c>
      <c r="G31" s="21">
        <v>0</v>
      </c>
      <c r="H31" s="28">
        <v>0</v>
      </c>
      <c r="I31" s="27">
        <f t="shared" si="0"/>
        <v>0</v>
      </c>
    </row>
    <row r="32" spans="2:9" ht="49.5" customHeight="1" x14ac:dyDescent="0.25">
      <c r="B32" s="3"/>
      <c r="C32" s="3"/>
      <c r="D32" s="3"/>
      <c r="E32" s="3"/>
      <c r="F32" s="23"/>
      <c r="G32" s="23"/>
      <c r="H32" s="23"/>
    </row>
    <row r="33" spans="2:16" ht="40.5" customHeight="1" x14ac:dyDescent="0.25">
      <c r="B33" s="3"/>
      <c r="C33" s="3"/>
      <c r="D33" s="3"/>
      <c r="E33" s="3"/>
      <c r="F33" s="23"/>
      <c r="G33" s="23"/>
      <c r="H33" s="23"/>
    </row>
    <row r="34" spans="2:16" ht="15" customHeight="1" x14ac:dyDescent="0.25">
      <c r="B34" s="3"/>
      <c r="C34" s="3"/>
      <c r="D34" s="3"/>
      <c r="E34" s="3"/>
      <c r="F34" s="3"/>
      <c r="G34" s="3"/>
      <c r="H34" s="3"/>
      <c r="I34" s="3"/>
    </row>
    <row r="35" spans="2:16" ht="19.899999999999999" customHeight="1" x14ac:dyDescent="0.25">
      <c r="B35" s="3"/>
      <c r="C35" s="3"/>
      <c r="D35" s="3"/>
      <c r="E35" s="3"/>
      <c r="F35" s="3"/>
      <c r="G35" s="9">
        <v>120</v>
      </c>
      <c r="H35" s="8"/>
      <c r="I35" s="3"/>
    </row>
    <row r="36" spans="2:16" ht="32.25" customHeight="1" x14ac:dyDescent="0.25">
      <c r="B36" s="3"/>
      <c r="C36" s="3"/>
      <c r="D36" s="3"/>
      <c r="E36" s="3"/>
      <c r="F36" s="3"/>
      <c r="I36" s="3"/>
      <c r="J36" s="3"/>
      <c r="K36" s="3"/>
      <c r="L36" s="3"/>
      <c r="M36" s="3"/>
      <c r="N36" s="3"/>
      <c r="P36" s="7">
        <v>0</v>
      </c>
    </row>
    <row r="37" spans="2:16" ht="25.5" customHeight="1" x14ac:dyDescent="0.25">
      <c r="C37" s="12"/>
      <c r="D37" s="12"/>
      <c r="E37" s="12"/>
      <c r="F37" s="12"/>
      <c r="G37" s="3"/>
      <c r="H37" s="3"/>
      <c r="I37" s="3"/>
      <c r="J37" s="3"/>
      <c r="K37" s="3"/>
      <c r="L37" s="3"/>
      <c r="M37" s="3"/>
      <c r="N37" s="3"/>
      <c r="P37" s="7"/>
    </row>
    <row r="38" spans="2:16" x14ac:dyDescent="0.25">
      <c r="C38" s="3"/>
      <c r="D38" s="3"/>
      <c r="E38" s="3"/>
      <c r="F38" s="3"/>
      <c r="G38" s="3"/>
      <c r="H38" s="3">
        <v>1</v>
      </c>
      <c r="I38" s="3"/>
      <c r="J38" s="3"/>
      <c r="K38" s="3"/>
      <c r="L38" s="3"/>
      <c r="M38" s="3"/>
      <c r="N38" s="3"/>
      <c r="P38" s="7">
        <v>60000</v>
      </c>
    </row>
    <row r="39" spans="2:16" x14ac:dyDescent="0.25">
      <c r="C39" s="3"/>
      <c r="D39" s="3"/>
      <c r="E39" s="3"/>
      <c r="F39" s="3"/>
      <c r="G39" s="3"/>
      <c r="H39" s="3"/>
      <c r="I39" s="3"/>
      <c r="J39" s="3"/>
      <c r="K39" s="3"/>
      <c r="L39" s="3"/>
      <c r="M39" s="3"/>
      <c r="N39" s="3"/>
      <c r="P39" s="7"/>
    </row>
    <row r="40" spans="2:16" ht="25.5" customHeight="1" x14ac:dyDescent="0.25">
      <c r="C40" s="3"/>
      <c r="D40" s="3"/>
      <c r="E40" s="3"/>
      <c r="F40" s="3"/>
      <c r="G40" s="3"/>
      <c r="H40" s="3"/>
      <c r="I40" s="77"/>
      <c r="J40" s="3"/>
      <c r="K40" s="3"/>
      <c r="L40" s="3"/>
      <c r="M40" s="3"/>
      <c r="N40" s="3"/>
      <c r="P40" s="7">
        <v>110000</v>
      </c>
    </row>
    <row r="41" spans="2:16" ht="25.5" customHeight="1" x14ac:dyDescent="0.25">
      <c r="C41" s="3"/>
      <c r="D41" s="3"/>
      <c r="E41" s="3"/>
      <c r="F41" s="3"/>
      <c r="G41" s="3"/>
      <c r="H41" s="3"/>
      <c r="I41" s="77"/>
      <c r="J41" s="3"/>
      <c r="K41" s="3"/>
      <c r="L41" s="3"/>
      <c r="M41" s="3"/>
      <c r="N41" s="3"/>
      <c r="P41" s="7"/>
    </row>
    <row r="42" spans="2:16" ht="27.75" customHeight="1" x14ac:dyDescent="0.25">
      <c r="C42" s="3"/>
      <c r="D42" s="3"/>
      <c r="E42" s="76"/>
      <c r="F42" s="76"/>
      <c r="G42" s="76"/>
      <c r="H42" s="76"/>
      <c r="I42" s="3"/>
      <c r="J42" s="3"/>
      <c r="K42" s="3"/>
      <c r="L42" s="3"/>
      <c r="M42" s="3"/>
      <c r="N42" s="3"/>
      <c r="O42" s="3"/>
      <c r="P42" s="4"/>
    </row>
    <row r="43" spans="2:16" ht="27" customHeight="1" x14ac:dyDescent="0.25">
      <c r="C43" s="3"/>
      <c r="D43" s="3"/>
      <c r="E43" s="76"/>
      <c r="F43" s="76"/>
      <c r="G43" s="76"/>
      <c r="H43" s="76"/>
      <c r="I43" s="3"/>
      <c r="J43" s="3"/>
      <c r="K43" s="3"/>
      <c r="L43" s="3"/>
      <c r="M43" s="3"/>
      <c r="N43" s="3"/>
      <c r="O43" s="3"/>
      <c r="P43" s="3"/>
    </row>
    <row r="44" spans="2:16" ht="15" customHeight="1" x14ac:dyDescent="0.25">
      <c r="C44" s="3"/>
      <c r="D44" s="3"/>
      <c r="E44" s="3"/>
      <c r="F44" s="3"/>
      <c r="G44" s="3"/>
      <c r="H44" s="3"/>
      <c r="I44" s="3"/>
      <c r="J44" s="5"/>
      <c r="K44" s="7">
        <v>75</v>
      </c>
      <c r="L44" s="7"/>
      <c r="M44" s="7">
        <v>98</v>
      </c>
      <c r="N44" s="5"/>
      <c r="O44" s="5"/>
      <c r="P44" s="3"/>
    </row>
    <row r="45" spans="2:16" x14ac:dyDescent="0.25">
      <c r="J45" s="5"/>
      <c r="K45" s="7">
        <v>45</v>
      </c>
      <c r="L45" s="7"/>
      <c r="M45" s="7">
        <v>37</v>
      </c>
      <c r="N45" s="5"/>
      <c r="O45" s="5"/>
    </row>
    <row r="46" spans="2:16" x14ac:dyDescent="0.25">
      <c r="J46" s="5"/>
      <c r="K46" s="7">
        <v>25</v>
      </c>
      <c r="L46" s="7"/>
      <c r="M46" s="7">
        <v>43</v>
      </c>
      <c r="N46" s="5"/>
      <c r="O46" s="5"/>
    </row>
    <row r="47" spans="2:16" x14ac:dyDescent="0.25">
      <c r="J47" s="5"/>
      <c r="K47" s="7">
        <v>100</v>
      </c>
      <c r="L47" s="7"/>
      <c r="M47" s="7">
        <v>61</v>
      </c>
      <c r="N47" s="5"/>
      <c r="O47" s="5"/>
    </row>
    <row r="48" spans="2:16" x14ac:dyDescent="0.25">
      <c r="J48" s="5"/>
      <c r="K48" s="7">
        <v>100</v>
      </c>
      <c r="L48" s="7"/>
      <c r="M48" s="7">
        <v>30</v>
      </c>
      <c r="N48" s="5"/>
      <c r="O48" s="5"/>
    </row>
    <row r="49" spans="10:17" x14ac:dyDescent="0.25">
      <c r="J49" s="5"/>
      <c r="K49" s="6"/>
      <c r="L49" s="6"/>
      <c r="M49" s="5"/>
      <c r="N49" s="5"/>
      <c r="O49" s="5"/>
    </row>
    <row r="50" spans="10:17" x14ac:dyDescent="0.25">
      <c r="J50" s="5"/>
      <c r="K50" s="6"/>
      <c r="L50" s="6"/>
      <c r="M50" s="5"/>
      <c r="N50" s="5"/>
      <c r="O50" s="5"/>
    </row>
    <row r="53" spans="10:17" x14ac:dyDescent="0.25">
      <c r="Q53" s="10"/>
    </row>
  </sheetData>
  <mergeCells count="4">
    <mergeCell ref="G27:H27"/>
    <mergeCell ref="I40:I41"/>
    <mergeCell ref="E42:F43"/>
    <mergeCell ref="G42:H43"/>
  </mergeCells>
  <pageMargins left="0.7" right="0.7" top="0.75" bottom="0.75" header="0.3" footer="0.3"/>
  <pageSetup scale="26" orientation="landscape"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7:Q53"/>
  <sheetViews>
    <sheetView zoomScale="60" zoomScaleNormal="60" workbookViewId="0"/>
  </sheetViews>
  <sheetFormatPr defaultColWidth="9.140625" defaultRowHeight="15" x14ac:dyDescent="0.25"/>
  <cols>
    <col min="1" max="5" width="9.140625" style="1"/>
    <col min="6" max="6" width="43.5703125" style="1" customWidth="1"/>
    <col min="7" max="7" width="38.140625" style="1" customWidth="1"/>
    <col min="8" max="8" width="44" style="1" customWidth="1"/>
    <col min="9" max="9" width="46" style="1" customWidth="1"/>
    <col min="10" max="10" width="12.5703125" style="1" customWidth="1"/>
    <col min="11" max="11" width="50.85546875" style="1" customWidth="1"/>
    <col min="12" max="12" width="27.7109375" style="1" customWidth="1"/>
    <col min="13" max="13" width="31.42578125" style="1" customWidth="1"/>
    <col min="14" max="14" width="11.5703125" style="1" customWidth="1"/>
    <col min="15" max="15" width="11.140625" style="1" customWidth="1"/>
    <col min="16" max="16384" width="9.140625" style="1"/>
  </cols>
  <sheetData>
    <row r="27" spans="2:8" ht="25.5" x14ac:dyDescent="0.35">
      <c r="F27" s="18"/>
      <c r="G27" s="74" t="s">
        <v>3</v>
      </c>
      <c r="H27" s="75"/>
    </row>
    <row r="28" spans="2:8" ht="25.5" x14ac:dyDescent="0.35">
      <c r="F28" s="24" t="s">
        <v>1</v>
      </c>
      <c r="G28" s="33" t="s">
        <v>4</v>
      </c>
      <c r="H28" s="34" t="s">
        <v>5</v>
      </c>
    </row>
    <row r="29" spans="2:8" ht="25.5" x14ac:dyDescent="0.35">
      <c r="F29" s="20" t="s">
        <v>13</v>
      </c>
      <c r="G29" s="21">
        <v>200000</v>
      </c>
      <c r="H29" s="28">
        <v>100000</v>
      </c>
    </row>
    <row r="30" spans="2:8" ht="25.5" x14ac:dyDescent="0.35">
      <c r="B30" s="3"/>
      <c r="C30" s="3"/>
      <c r="D30" s="3"/>
      <c r="E30" s="3"/>
      <c r="F30" s="20" t="s">
        <v>2</v>
      </c>
      <c r="G30" s="21">
        <v>100000</v>
      </c>
      <c r="H30" s="28">
        <v>50000</v>
      </c>
    </row>
    <row r="31" spans="2:8" ht="25.15" customHeight="1" x14ac:dyDescent="0.35">
      <c r="B31" s="3"/>
      <c r="C31" s="3"/>
      <c r="D31" s="3"/>
      <c r="E31" s="3"/>
      <c r="F31" s="20" t="s">
        <v>14</v>
      </c>
      <c r="G31" s="21">
        <v>0</v>
      </c>
      <c r="H31" s="28">
        <v>0</v>
      </c>
    </row>
    <row r="32" spans="2:8" ht="49.5" customHeight="1" x14ac:dyDescent="0.25">
      <c r="B32" s="3"/>
      <c r="C32" s="3"/>
      <c r="D32" s="3"/>
      <c r="E32" s="3"/>
      <c r="F32" s="23"/>
      <c r="G32" s="23"/>
      <c r="H32" s="23"/>
    </row>
    <row r="33" spans="2:16" ht="40.5" customHeight="1" x14ac:dyDescent="0.25">
      <c r="B33" s="3"/>
      <c r="C33" s="3"/>
      <c r="D33" s="3"/>
      <c r="E33" s="3"/>
      <c r="F33" s="23"/>
      <c r="G33" s="23"/>
      <c r="H33" s="23"/>
    </row>
    <row r="34" spans="2:16" ht="15" customHeight="1" x14ac:dyDescent="0.25">
      <c r="B34" s="3"/>
      <c r="C34" s="3"/>
      <c r="D34" s="3"/>
      <c r="E34" s="3"/>
      <c r="F34" s="3"/>
      <c r="G34" s="3"/>
      <c r="H34" s="3"/>
      <c r="I34" s="3"/>
    </row>
    <row r="35" spans="2:16" ht="19.899999999999999" customHeight="1" x14ac:dyDescent="0.25">
      <c r="B35" s="3"/>
      <c r="C35" s="3"/>
      <c r="D35" s="3"/>
      <c r="E35" s="3"/>
      <c r="F35" s="3"/>
      <c r="G35" s="9">
        <v>120</v>
      </c>
      <c r="H35" s="8"/>
      <c r="I35" s="3"/>
    </row>
    <row r="36" spans="2:16" ht="32.25" customHeight="1" x14ac:dyDescent="0.25">
      <c r="B36" s="3"/>
      <c r="C36" s="3"/>
      <c r="D36" s="3"/>
      <c r="E36" s="3"/>
      <c r="F36" s="3"/>
      <c r="I36" s="3"/>
      <c r="J36" s="3"/>
      <c r="K36" s="3"/>
      <c r="L36" s="3"/>
      <c r="M36" s="3"/>
      <c r="N36" s="3"/>
      <c r="P36" s="7">
        <v>0</v>
      </c>
    </row>
    <row r="37" spans="2:16" ht="25.5" customHeight="1" x14ac:dyDescent="0.25">
      <c r="C37" s="12"/>
      <c r="D37" s="12"/>
      <c r="E37" s="12"/>
      <c r="F37" s="12"/>
      <c r="G37" s="3"/>
      <c r="H37" s="3"/>
      <c r="I37" s="3"/>
      <c r="J37" s="3"/>
      <c r="K37" s="3"/>
      <c r="L37" s="3"/>
      <c r="M37" s="3"/>
      <c r="N37" s="3"/>
      <c r="P37" s="7"/>
    </row>
    <row r="38" spans="2:16" x14ac:dyDescent="0.25">
      <c r="C38" s="3"/>
      <c r="D38" s="3"/>
      <c r="E38" s="3"/>
      <c r="F38" s="3"/>
      <c r="G38" s="3"/>
      <c r="H38" s="3">
        <v>1</v>
      </c>
      <c r="I38" s="3"/>
      <c r="J38" s="3"/>
      <c r="K38" s="3"/>
      <c r="L38" s="3"/>
      <c r="M38" s="3"/>
      <c r="N38" s="3"/>
      <c r="P38" s="7">
        <v>60000</v>
      </c>
    </row>
    <row r="39" spans="2:16" x14ac:dyDescent="0.25">
      <c r="C39" s="3"/>
      <c r="D39" s="3"/>
      <c r="E39" s="3"/>
      <c r="F39" s="3"/>
      <c r="G39" s="3"/>
      <c r="H39" s="3"/>
      <c r="I39" s="3"/>
      <c r="J39" s="3"/>
      <c r="K39" s="3"/>
      <c r="L39" s="3"/>
      <c r="M39" s="3"/>
      <c r="N39" s="3"/>
      <c r="P39" s="7"/>
    </row>
    <row r="40" spans="2:16" ht="25.5" customHeight="1" x14ac:dyDescent="0.25">
      <c r="C40" s="3"/>
      <c r="D40" s="3"/>
      <c r="E40" s="3"/>
      <c r="F40" s="3"/>
      <c r="G40" s="3"/>
      <c r="H40" s="3"/>
      <c r="I40" s="77"/>
      <c r="J40" s="3"/>
      <c r="K40" s="3"/>
      <c r="L40" s="3"/>
      <c r="M40" s="3"/>
      <c r="N40" s="3"/>
      <c r="P40" s="7">
        <v>110000</v>
      </c>
    </row>
    <row r="41" spans="2:16" ht="25.5" customHeight="1" x14ac:dyDescent="0.25">
      <c r="C41" s="3"/>
      <c r="D41" s="3"/>
      <c r="E41" s="3"/>
      <c r="F41" s="3"/>
      <c r="G41" s="3"/>
      <c r="H41" s="3"/>
      <c r="I41" s="77"/>
      <c r="J41" s="3"/>
      <c r="K41" s="3"/>
      <c r="L41" s="3"/>
      <c r="M41" s="3"/>
      <c r="N41" s="3"/>
      <c r="P41" s="7"/>
    </row>
    <row r="42" spans="2:16" ht="27.75" customHeight="1" x14ac:dyDescent="0.25">
      <c r="C42" s="3"/>
      <c r="D42" s="3"/>
      <c r="E42" s="76"/>
      <c r="F42" s="76"/>
      <c r="G42" s="76"/>
      <c r="H42" s="76"/>
      <c r="I42" s="3"/>
      <c r="J42" s="3"/>
      <c r="K42" s="3"/>
      <c r="L42" s="3"/>
      <c r="M42" s="3"/>
      <c r="N42" s="3"/>
      <c r="O42" s="3"/>
      <c r="P42" s="4"/>
    </row>
    <row r="43" spans="2:16" ht="27" customHeight="1" x14ac:dyDescent="0.25">
      <c r="C43" s="3"/>
      <c r="D43" s="3"/>
      <c r="E43" s="76"/>
      <c r="F43" s="76"/>
      <c r="G43" s="76"/>
      <c r="H43" s="76"/>
      <c r="I43" s="3"/>
      <c r="J43" s="3"/>
      <c r="K43" s="3"/>
      <c r="L43" s="3"/>
      <c r="M43" s="3"/>
      <c r="N43" s="3"/>
      <c r="O43" s="3"/>
      <c r="P43" s="3"/>
    </row>
    <row r="44" spans="2:16" ht="15" customHeight="1" x14ac:dyDescent="0.25">
      <c r="C44" s="3"/>
      <c r="D44" s="3"/>
      <c r="E44" s="3"/>
      <c r="F44" s="3"/>
      <c r="G44" s="3"/>
      <c r="H44" s="3"/>
      <c r="I44" s="3"/>
      <c r="J44" s="5"/>
      <c r="K44" s="7">
        <v>75</v>
      </c>
      <c r="L44" s="7"/>
      <c r="M44" s="7">
        <v>98</v>
      </c>
      <c r="N44" s="5"/>
      <c r="O44" s="5"/>
      <c r="P44" s="3"/>
    </row>
    <row r="45" spans="2:16" x14ac:dyDescent="0.25">
      <c r="J45" s="5"/>
      <c r="K45" s="7">
        <v>45</v>
      </c>
      <c r="L45" s="7"/>
      <c r="M45" s="7">
        <v>37</v>
      </c>
      <c r="N45" s="5"/>
      <c r="O45" s="5"/>
    </row>
    <row r="46" spans="2:16" x14ac:dyDescent="0.25">
      <c r="J46" s="5"/>
      <c r="K46" s="7">
        <v>25</v>
      </c>
      <c r="L46" s="7"/>
      <c r="M46" s="7">
        <v>43</v>
      </c>
      <c r="N46" s="5"/>
      <c r="O46" s="5"/>
    </row>
    <row r="47" spans="2:16" x14ac:dyDescent="0.25">
      <c r="J47" s="5"/>
      <c r="K47" s="7">
        <v>100</v>
      </c>
      <c r="L47" s="7"/>
      <c r="M47" s="7">
        <v>61</v>
      </c>
      <c r="N47" s="5"/>
      <c r="O47" s="5"/>
    </row>
    <row r="48" spans="2:16" x14ac:dyDescent="0.25">
      <c r="J48" s="5"/>
      <c r="K48" s="7">
        <v>100</v>
      </c>
      <c r="L48" s="7"/>
      <c r="M48" s="7">
        <v>30</v>
      </c>
      <c r="N48" s="5"/>
      <c r="O48" s="5"/>
    </row>
    <row r="49" spans="10:17" x14ac:dyDescent="0.25">
      <c r="J49" s="5"/>
      <c r="K49" s="6"/>
      <c r="L49" s="6"/>
      <c r="M49" s="5"/>
      <c r="N49" s="5"/>
      <c r="O49" s="5"/>
    </row>
    <row r="50" spans="10:17" x14ac:dyDescent="0.25">
      <c r="J50" s="5"/>
      <c r="K50" s="6"/>
      <c r="L50" s="6"/>
      <c r="M50" s="5"/>
      <c r="N50" s="5"/>
      <c r="O50" s="5"/>
    </row>
    <row r="53" spans="10:17" x14ac:dyDescent="0.25">
      <c r="Q53" s="10"/>
    </row>
  </sheetData>
  <mergeCells count="4">
    <mergeCell ref="G27:H27"/>
    <mergeCell ref="I40:I41"/>
    <mergeCell ref="E42:F43"/>
    <mergeCell ref="G42:H43"/>
  </mergeCells>
  <pageMargins left="0.7" right="0.7" top="0.75" bottom="0.75" header="0.3" footer="0.3"/>
  <pageSetup scale="26" orientation="landscape"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W43"/>
  <sheetViews>
    <sheetView zoomScale="60" zoomScaleNormal="60" workbookViewId="0"/>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42.42578125" style="1" customWidth="1"/>
    <col min="14" max="14" width="25" style="1" customWidth="1"/>
    <col min="15" max="15" width="30" style="1" customWidth="1"/>
    <col min="16" max="16" width="20.42578125" style="1" customWidth="1"/>
    <col min="17" max="17" width="9.42578125" style="1" customWidth="1"/>
    <col min="18" max="18" width="9.5703125" style="1" customWidth="1"/>
    <col min="19" max="22" width="9.140625" style="1"/>
    <col min="23" max="23" width="25.85546875" style="1" customWidth="1"/>
    <col min="24" max="16384" width="9.140625" style="1"/>
  </cols>
  <sheetData>
    <row r="11" spans="13:23" x14ac:dyDescent="0.25">
      <c r="M11" s="17"/>
      <c r="N11" s="17"/>
      <c r="O11" s="17"/>
      <c r="P11" s="17"/>
      <c r="Q11" s="17"/>
      <c r="R11" s="17"/>
      <c r="S11" s="17"/>
      <c r="T11" s="17"/>
      <c r="U11" s="17"/>
      <c r="V11" s="17"/>
      <c r="W11" s="17"/>
    </row>
    <row r="12" spans="13:23" ht="55.15" customHeight="1" x14ac:dyDescent="0.35">
      <c r="M12" s="18"/>
      <c r="N12" s="79" t="s">
        <v>3</v>
      </c>
      <c r="O12" s="80"/>
      <c r="P12" s="17"/>
      <c r="Q12" s="17"/>
      <c r="R12" s="17"/>
      <c r="S12" s="17"/>
      <c r="T12" s="17"/>
      <c r="U12" s="17"/>
      <c r="V12" s="17"/>
      <c r="W12" s="17"/>
    </row>
    <row r="13" spans="13:23" ht="45.6" customHeight="1" x14ac:dyDescent="0.25">
      <c r="M13" s="22" t="s">
        <v>9</v>
      </c>
      <c r="N13" s="36" t="s">
        <v>4</v>
      </c>
      <c r="O13" s="36" t="s">
        <v>5</v>
      </c>
      <c r="P13" s="17"/>
      <c r="Q13" s="17"/>
      <c r="R13" s="17"/>
      <c r="S13" s="17"/>
      <c r="T13" s="17"/>
      <c r="U13" s="17"/>
    </row>
    <row r="14" spans="13:23" ht="33" customHeight="1" x14ac:dyDescent="0.35">
      <c r="M14" s="20" t="s">
        <v>10</v>
      </c>
      <c r="N14" s="21">
        <v>800000</v>
      </c>
      <c r="O14" s="21">
        <v>200000</v>
      </c>
      <c r="P14" s="17"/>
      <c r="Q14" s="17"/>
      <c r="R14" s="17"/>
      <c r="S14" s="17"/>
      <c r="T14" s="17"/>
      <c r="U14" s="17"/>
    </row>
    <row r="15" spans="13:23" ht="29.45" customHeight="1" x14ac:dyDescent="0.35">
      <c r="M15" s="20" t="s">
        <v>11</v>
      </c>
      <c r="N15" s="21">
        <v>1000000</v>
      </c>
      <c r="O15" s="21">
        <v>100000</v>
      </c>
      <c r="P15" s="17"/>
      <c r="Q15" s="17"/>
      <c r="R15" s="17"/>
      <c r="S15" s="17"/>
      <c r="T15" s="17"/>
      <c r="U15" s="17"/>
    </row>
    <row r="16" spans="13:23" ht="31.15" customHeight="1" x14ac:dyDescent="0.35">
      <c r="M16" s="20" t="s">
        <v>12</v>
      </c>
      <c r="N16" s="21">
        <v>320000</v>
      </c>
      <c r="O16" s="21">
        <v>200000</v>
      </c>
      <c r="P16" s="17"/>
      <c r="Q16" s="17"/>
      <c r="R16" s="17"/>
      <c r="S16" s="17"/>
      <c r="T16" s="17"/>
      <c r="U16" s="17"/>
    </row>
    <row r="17" spans="2:21" ht="34.5" customHeight="1" x14ac:dyDescent="0.25">
      <c r="M17" s="17"/>
      <c r="N17" s="17"/>
      <c r="O17" s="17"/>
      <c r="P17" s="17"/>
      <c r="Q17" s="17"/>
      <c r="R17" s="17"/>
      <c r="S17" s="17"/>
      <c r="T17" s="17"/>
      <c r="U17" s="17"/>
    </row>
    <row r="18" spans="2:21" x14ac:dyDescent="0.25">
      <c r="M18" s="17"/>
      <c r="N18" s="17"/>
      <c r="O18" s="17"/>
      <c r="P18" s="17"/>
      <c r="Q18" s="17"/>
      <c r="R18" s="17"/>
      <c r="S18" s="17"/>
      <c r="T18" s="17"/>
      <c r="U18" s="17"/>
    </row>
    <row r="19" spans="2:21" x14ac:dyDescent="0.25">
      <c r="B19" s="3"/>
      <c r="C19" s="3"/>
      <c r="D19" s="3"/>
      <c r="E19" s="3"/>
      <c r="F19" s="3"/>
      <c r="M19" s="17"/>
      <c r="N19" s="17"/>
      <c r="O19" s="17"/>
      <c r="P19" s="17"/>
      <c r="Q19" s="17"/>
      <c r="R19" s="17"/>
      <c r="S19" s="17"/>
      <c r="T19" s="17"/>
      <c r="U19" s="17"/>
    </row>
    <row r="20" spans="2:21" ht="21" customHeight="1" x14ac:dyDescent="0.25">
      <c r="B20" s="3"/>
      <c r="C20" s="3"/>
      <c r="D20" s="3"/>
      <c r="E20" s="3"/>
      <c r="F20" s="3"/>
      <c r="I20" s="3"/>
      <c r="J20" s="3"/>
      <c r="K20" s="3"/>
      <c r="L20" s="3"/>
      <c r="M20" s="17"/>
      <c r="N20" s="23"/>
      <c r="O20" s="17"/>
      <c r="P20" s="17"/>
      <c r="Q20" s="23"/>
      <c r="R20" s="17"/>
      <c r="S20" s="17"/>
      <c r="T20" s="17"/>
      <c r="U20" s="17"/>
    </row>
    <row r="21" spans="2:21" ht="15" customHeight="1" x14ac:dyDescent="0.25">
      <c r="B21" s="3"/>
      <c r="C21" s="3"/>
      <c r="D21" s="3"/>
      <c r="E21" s="3"/>
      <c r="F21" s="3"/>
      <c r="I21" s="3"/>
      <c r="J21" s="3"/>
      <c r="Q21" s="3"/>
    </row>
    <row r="22" spans="2:21" ht="15" customHeight="1" x14ac:dyDescent="0.25">
      <c r="B22" s="3"/>
      <c r="C22" s="3"/>
      <c r="D22" s="3"/>
      <c r="E22" s="3"/>
      <c r="F22" s="3"/>
      <c r="G22" s="3"/>
      <c r="H22" s="3"/>
      <c r="I22" s="3"/>
      <c r="J22" s="3"/>
      <c r="Q22" s="78"/>
    </row>
    <row r="23" spans="2:21" ht="14.45" customHeight="1" x14ac:dyDescent="0.25">
      <c r="B23" s="3"/>
      <c r="C23" s="3"/>
      <c r="D23" s="3"/>
      <c r="E23" s="3"/>
      <c r="F23" s="3"/>
      <c r="G23" s="3"/>
      <c r="H23" s="3"/>
      <c r="I23" s="3"/>
      <c r="J23" s="3"/>
      <c r="Q23" s="78"/>
    </row>
    <row r="24" spans="2:21" ht="15" customHeight="1" x14ac:dyDescent="0.25">
      <c r="B24" s="3"/>
      <c r="C24" s="3"/>
      <c r="D24" s="3"/>
      <c r="E24" s="3"/>
      <c r="F24" s="3"/>
      <c r="G24" s="3"/>
      <c r="H24" s="3"/>
      <c r="I24" s="3"/>
      <c r="J24" s="3"/>
      <c r="Q24" s="64"/>
    </row>
    <row r="25" spans="2:21" ht="25.15" customHeight="1" x14ac:dyDescent="0.25">
      <c r="B25" s="3"/>
      <c r="C25" s="3"/>
      <c r="D25" s="3"/>
      <c r="E25" s="3"/>
      <c r="F25" s="3"/>
      <c r="G25" s="9">
        <v>120</v>
      </c>
      <c r="H25" s="8"/>
      <c r="I25" s="3"/>
      <c r="J25" s="3"/>
      <c r="O25" s="3"/>
      <c r="P25" s="3"/>
      <c r="R25" s="3"/>
    </row>
    <row r="26" spans="2:21" ht="29.45" customHeight="1" x14ac:dyDescent="0.25">
      <c r="B26" s="3"/>
      <c r="C26" s="3"/>
      <c r="D26" s="3"/>
      <c r="E26" s="3"/>
      <c r="F26" s="3"/>
      <c r="G26" s="9"/>
      <c r="H26" s="8"/>
      <c r="I26" s="3"/>
      <c r="J26" s="3"/>
      <c r="O26" s="3"/>
      <c r="P26" s="3"/>
      <c r="R26" s="3"/>
    </row>
    <row r="27" spans="2:21" ht="31.15" customHeight="1" x14ac:dyDescent="0.25">
      <c r="B27" s="3"/>
      <c r="C27" s="3"/>
      <c r="D27" s="3"/>
      <c r="E27" s="3"/>
      <c r="F27" s="3"/>
      <c r="I27" s="3"/>
      <c r="J27" s="3"/>
      <c r="O27" s="3"/>
      <c r="P27" s="3"/>
      <c r="R27" s="7">
        <v>0</v>
      </c>
    </row>
    <row r="28" spans="2:21" ht="25.5" customHeight="1" x14ac:dyDescent="0.25">
      <c r="C28" s="12"/>
      <c r="D28" s="12"/>
      <c r="E28" s="12"/>
      <c r="F28" s="12"/>
      <c r="G28" s="3"/>
      <c r="H28" s="3"/>
      <c r="I28" s="3">
        <v>2000</v>
      </c>
      <c r="J28" s="2"/>
      <c r="O28" s="3"/>
      <c r="P28" s="3"/>
      <c r="R28" s="7"/>
    </row>
    <row r="29" spans="2:21" ht="14.45" customHeight="1" x14ac:dyDescent="0.25">
      <c r="C29" s="3"/>
      <c r="D29" s="3"/>
      <c r="E29" s="3"/>
      <c r="F29" s="3"/>
      <c r="G29" s="3"/>
      <c r="H29" s="3">
        <v>1</v>
      </c>
      <c r="I29" s="3"/>
      <c r="J29" s="3"/>
      <c r="O29" s="3"/>
      <c r="P29" s="3"/>
      <c r="R29" s="7">
        <v>60000</v>
      </c>
    </row>
    <row r="30" spans="2:21" ht="14.45" customHeight="1" x14ac:dyDescent="0.25">
      <c r="C30" s="3"/>
      <c r="D30" s="3"/>
      <c r="E30" s="3"/>
      <c r="F30" s="3"/>
      <c r="G30" s="3"/>
      <c r="H30" s="3"/>
      <c r="I30" s="3"/>
      <c r="J30" s="3"/>
      <c r="O30" s="3"/>
      <c r="P30" s="3"/>
      <c r="R30" s="7"/>
    </row>
    <row r="31" spans="2:21" ht="27.6" customHeight="1" x14ac:dyDescent="0.25">
      <c r="C31" s="3"/>
      <c r="D31" s="3"/>
      <c r="E31" s="3"/>
      <c r="F31" s="3"/>
      <c r="G31" s="3"/>
      <c r="H31" s="3"/>
      <c r="I31" s="3"/>
      <c r="J31" s="3"/>
      <c r="O31" s="3"/>
      <c r="P31" s="3"/>
      <c r="R31" s="7"/>
    </row>
    <row r="32" spans="2:21" ht="27.75" customHeight="1" x14ac:dyDescent="0.25">
      <c r="C32" s="3"/>
      <c r="D32" s="3"/>
      <c r="E32" s="76"/>
      <c r="F32" s="76"/>
      <c r="G32" s="76"/>
      <c r="H32" s="76"/>
      <c r="I32" s="3"/>
      <c r="J32" s="3"/>
      <c r="O32" s="3"/>
      <c r="P32" s="3"/>
      <c r="Q32" s="3"/>
      <c r="R32" s="4"/>
    </row>
    <row r="33" spans="3:19" ht="27" customHeight="1" x14ac:dyDescent="0.25">
      <c r="C33" s="3"/>
      <c r="D33" s="3"/>
      <c r="E33" s="76"/>
      <c r="F33" s="76"/>
      <c r="G33" s="76"/>
      <c r="H33" s="76"/>
      <c r="I33" s="3"/>
      <c r="J33" s="3"/>
      <c r="O33" s="3"/>
      <c r="P33" s="13"/>
      <c r="Q33" s="3"/>
      <c r="R33" s="3"/>
    </row>
    <row r="34" spans="3:19" ht="15" customHeight="1" x14ac:dyDescent="0.25">
      <c r="C34" s="3"/>
      <c r="D34" s="3"/>
      <c r="E34" s="3"/>
      <c r="F34" s="3"/>
      <c r="G34" s="3"/>
      <c r="H34" s="3"/>
      <c r="I34" s="3"/>
      <c r="J34" s="3"/>
      <c r="O34" s="7">
        <v>98</v>
      </c>
      <c r="P34" s="5"/>
      <c r="Q34" s="5"/>
      <c r="R34" s="3"/>
    </row>
    <row r="35" spans="3:19" ht="14.45" customHeight="1" x14ac:dyDescent="0.25">
      <c r="O35" s="7">
        <v>37</v>
      </c>
      <c r="P35" s="5"/>
      <c r="Q35" s="5"/>
    </row>
    <row r="36" spans="3:19" ht="14.45" customHeight="1" x14ac:dyDescent="0.25">
      <c r="O36" s="7">
        <v>43</v>
      </c>
      <c r="P36" s="5"/>
      <c r="Q36" s="5"/>
    </row>
    <row r="37" spans="3:19" x14ac:dyDescent="0.25">
      <c r="O37" s="7">
        <v>61</v>
      </c>
      <c r="P37" s="5"/>
      <c r="Q37" s="5"/>
    </row>
    <row r="38" spans="3:19" x14ac:dyDescent="0.25">
      <c r="M38" s="7">
        <v>100</v>
      </c>
      <c r="N38" s="7"/>
      <c r="O38" s="7">
        <v>30</v>
      </c>
      <c r="P38" s="5"/>
      <c r="Q38" s="5"/>
    </row>
    <row r="39" spans="3:19" x14ac:dyDescent="0.25">
      <c r="M39" s="6"/>
      <c r="N39" s="6"/>
      <c r="O39" s="5"/>
      <c r="P39" s="5"/>
      <c r="Q39" s="5"/>
    </row>
    <row r="40" spans="3:19" x14ac:dyDescent="0.25">
      <c r="M40" s="6"/>
      <c r="N40" s="6"/>
      <c r="O40" s="5"/>
      <c r="P40" s="5"/>
      <c r="Q40" s="5"/>
    </row>
    <row r="43" spans="3:19" x14ac:dyDescent="0.25">
      <c r="S43" s="10"/>
    </row>
  </sheetData>
  <mergeCells count="4">
    <mergeCell ref="Q22:Q23"/>
    <mergeCell ref="E32:F33"/>
    <mergeCell ref="G32:H33"/>
    <mergeCell ref="N12:O12"/>
  </mergeCells>
  <pageMargins left="0.7" right="0.7" top="0.75" bottom="0.75" header="0.3" footer="0.3"/>
  <pageSetup scale="3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8:W50"/>
  <sheetViews>
    <sheetView zoomScale="60" zoomScaleNormal="60" workbookViewId="0">
      <selection activeCell="P10" sqref="P10"/>
    </sheetView>
  </sheetViews>
  <sheetFormatPr defaultColWidth="9.140625" defaultRowHeight="15" x14ac:dyDescent="0.25"/>
  <cols>
    <col min="1" max="6" width="9.140625" style="1"/>
    <col min="7" max="7" width="10.140625" style="1" bestFit="1" customWidth="1"/>
    <col min="8" max="11" width="9.140625" style="1"/>
    <col min="12" max="12" width="13.7109375" style="1" customWidth="1"/>
    <col min="13" max="13" width="42.42578125" style="1" customWidth="1"/>
    <col min="14" max="14" width="25" style="1" customWidth="1"/>
    <col min="15" max="15" width="30" style="1" customWidth="1"/>
    <col min="16" max="16" width="20.42578125" style="1" customWidth="1"/>
    <col min="17" max="17" width="9.42578125" style="1" customWidth="1"/>
    <col min="18" max="18" width="9.5703125" style="1" customWidth="1"/>
    <col min="19" max="22" width="9.140625" style="1"/>
    <col min="23" max="23" width="25.85546875" style="1" customWidth="1"/>
    <col min="24" max="16384" width="9.140625" style="1"/>
  </cols>
  <sheetData>
    <row r="18" spans="2:23" ht="29.25" x14ac:dyDescent="0.35">
      <c r="M18" s="17"/>
      <c r="N18" s="17"/>
      <c r="O18" s="17"/>
      <c r="P18" s="17"/>
      <c r="Q18" s="85" t="s">
        <v>85</v>
      </c>
      <c r="R18" s="86"/>
      <c r="S18" s="87" t="s">
        <v>86</v>
      </c>
      <c r="T18" s="88"/>
      <c r="U18" s="89"/>
      <c r="V18" s="17"/>
      <c r="W18" s="17"/>
    </row>
    <row r="19" spans="2:23" ht="55.15" customHeight="1" x14ac:dyDescent="0.35">
      <c r="M19" s="18"/>
      <c r="N19" s="79" t="s">
        <v>3</v>
      </c>
      <c r="O19" s="80"/>
      <c r="P19" s="17"/>
      <c r="Q19" s="17"/>
      <c r="R19" s="17"/>
      <c r="S19" s="17"/>
      <c r="T19" s="17"/>
      <c r="U19" s="17"/>
      <c r="V19" s="17"/>
      <c r="W19" s="17"/>
    </row>
    <row r="20" spans="2:23" ht="45.6" customHeight="1" x14ac:dyDescent="0.25">
      <c r="M20" s="22" t="s">
        <v>9</v>
      </c>
      <c r="N20" s="36" t="s">
        <v>4</v>
      </c>
      <c r="O20" s="36" t="s">
        <v>5</v>
      </c>
      <c r="P20" s="17"/>
      <c r="Q20" s="17"/>
      <c r="R20" s="17"/>
      <c r="S20" s="17"/>
      <c r="T20" s="17"/>
      <c r="U20" s="17"/>
      <c r="V20" s="17"/>
      <c r="W20" s="17"/>
    </row>
    <row r="21" spans="2:23" ht="27" x14ac:dyDescent="0.35">
      <c r="M21" s="20" t="s">
        <v>10</v>
      </c>
      <c r="N21" s="21">
        <v>800000</v>
      </c>
      <c r="O21" s="21">
        <v>200000</v>
      </c>
      <c r="P21" s="17"/>
      <c r="Q21" s="17"/>
      <c r="R21" s="17"/>
      <c r="S21" s="17"/>
      <c r="T21" s="17"/>
      <c r="U21" s="17"/>
      <c r="V21" s="81">
        <f>800000*0.7+200000*0.3</f>
        <v>620000</v>
      </c>
      <c r="W21" s="82"/>
    </row>
    <row r="22" spans="2:23" ht="29.45" customHeight="1" x14ac:dyDescent="0.35">
      <c r="M22" s="20" t="s">
        <v>11</v>
      </c>
      <c r="N22" s="21">
        <v>1000000</v>
      </c>
      <c r="O22" s="21">
        <v>100000</v>
      </c>
      <c r="P22" s="17"/>
      <c r="Q22" s="17"/>
      <c r="R22" s="17"/>
      <c r="S22" s="17"/>
      <c r="T22" s="17"/>
      <c r="U22" s="17"/>
      <c r="V22" s="83">
        <f>100000*0.7+(100000*0.3)</f>
        <v>100000</v>
      </c>
      <c r="W22" s="84"/>
    </row>
    <row r="23" spans="2:23" ht="31.15" customHeight="1" x14ac:dyDescent="0.35">
      <c r="M23" s="20" t="s">
        <v>12</v>
      </c>
      <c r="N23" s="21">
        <v>320000</v>
      </c>
      <c r="O23" s="21">
        <v>200000</v>
      </c>
      <c r="P23" s="17"/>
      <c r="Q23" s="17"/>
      <c r="R23" s="17"/>
      <c r="S23" s="17"/>
      <c r="T23" s="17"/>
      <c r="U23" s="17"/>
      <c r="V23" s="83">
        <f>320000*0.7+200000*0.3</f>
        <v>284000</v>
      </c>
      <c r="W23" s="84"/>
    </row>
    <row r="24" spans="2:23" ht="34.5" customHeight="1" x14ac:dyDescent="0.45">
      <c r="M24" s="38" t="s">
        <v>84</v>
      </c>
      <c r="N24" s="37">
        <v>0.7</v>
      </c>
      <c r="O24" s="37">
        <f>1-N24</f>
        <v>0.30000000000000004</v>
      </c>
      <c r="P24" s="17"/>
      <c r="Q24" s="17"/>
      <c r="R24" s="17"/>
      <c r="S24" s="17"/>
      <c r="T24" s="17"/>
      <c r="U24" s="17"/>
      <c r="V24" s="17"/>
      <c r="W24" s="17"/>
    </row>
    <row r="25" spans="2:23" x14ac:dyDescent="0.25">
      <c r="M25" s="17"/>
      <c r="N25" s="17"/>
      <c r="O25" s="17"/>
      <c r="P25" s="17"/>
      <c r="Q25" s="17"/>
      <c r="R25" s="17"/>
      <c r="S25" s="17"/>
      <c r="T25" s="17"/>
      <c r="U25" s="17"/>
      <c r="V25" s="17"/>
      <c r="W25" s="17"/>
    </row>
    <row r="26" spans="2:23" x14ac:dyDescent="0.25">
      <c r="B26" s="3"/>
      <c r="C26" s="3"/>
      <c r="D26" s="3"/>
      <c r="E26" s="3"/>
      <c r="F26" s="3"/>
      <c r="M26" s="17"/>
      <c r="N26" s="17"/>
      <c r="O26" s="17"/>
      <c r="P26" s="17"/>
      <c r="Q26" s="17"/>
      <c r="R26" s="17"/>
      <c r="S26" s="17"/>
      <c r="T26" s="17"/>
      <c r="U26" s="17"/>
      <c r="V26" s="17"/>
      <c r="W26" s="17"/>
    </row>
    <row r="27" spans="2:23" ht="21" customHeight="1" x14ac:dyDescent="0.25">
      <c r="B27" s="3"/>
      <c r="C27" s="3"/>
      <c r="D27" s="3"/>
      <c r="E27" s="3"/>
      <c r="F27" s="3"/>
      <c r="I27" s="3"/>
      <c r="J27" s="3"/>
      <c r="K27" s="3"/>
      <c r="L27" s="3"/>
      <c r="M27" s="17"/>
      <c r="N27" s="23"/>
      <c r="O27" s="17"/>
      <c r="P27" s="17"/>
      <c r="Q27" s="23"/>
      <c r="R27" s="17"/>
      <c r="S27" s="17"/>
      <c r="T27" s="17"/>
      <c r="U27" s="17"/>
      <c r="V27" s="17"/>
      <c r="W27" s="17"/>
    </row>
    <row r="28" spans="2:23" ht="15" customHeight="1" x14ac:dyDescent="0.25">
      <c r="B28" s="3"/>
      <c r="C28" s="3"/>
      <c r="D28" s="3"/>
      <c r="E28" s="3"/>
      <c r="F28" s="3"/>
      <c r="I28" s="3"/>
      <c r="J28" s="3"/>
      <c r="Q28" s="3"/>
    </row>
    <row r="29" spans="2:23" ht="15" customHeight="1" x14ac:dyDescent="0.25">
      <c r="B29" s="3"/>
      <c r="C29" s="3"/>
      <c r="D29" s="3"/>
      <c r="E29" s="3"/>
      <c r="F29" s="3"/>
      <c r="G29" s="3"/>
      <c r="H29" s="3"/>
      <c r="I29" s="3"/>
      <c r="J29" s="3"/>
      <c r="Q29" s="78"/>
    </row>
    <row r="30" spans="2:23" ht="14.45" customHeight="1" x14ac:dyDescent="0.25">
      <c r="B30" s="3"/>
      <c r="C30" s="3"/>
      <c r="D30" s="3"/>
      <c r="E30" s="3"/>
      <c r="F30" s="3"/>
      <c r="G30" s="3"/>
      <c r="H30" s="3"/>
      <c r="I30" s="3"/>
      <c r="J30" s="3"/>
      <c r="Q30" s="78"/>
    </row>
    <row r="31" spans="2:23" ht="15" customHeight="1" x14ac:dyDescent="0.25">
      <c r="B31" s="3"/>
      <c r="C31" s="3"/>
      <c r="D31" s="3"/>
      <c r="E31" s="3"/>
      <c r="F31" s="3"/>
      <c r="G31" s="3"/>
      <c r="H31" s="3"/>
      <c r="I31" s="3"/>
      <c r="J31" s="3"/>
      <c r="Q31" s="15"/>
    </row>
    <row r="32" spans="2:23" ht="25.15" customHeight="1" x14ac:dyDescent="0.25">
      <c r="B32" s="3"/>
      <c r="C32" s="3"/>
      <c r="D32" s="3"/>
      <c r="E32" s="3"/>
      <c r="F32" s="3"/>
      <c r="G32" s="9">
        <v>120</v>
      </c>
      <c r="H32" s="8"/>
      <c r="I32" s="3"/>
      <c r="J32" s="3"/>
      <c r="O32" s="3"/>
      <c r="P32" s="3"/>
      <c r="R32" s="3"/>
    </row>
    <row r="33" spans="2:18" ht="29.45" customHeight="1" x14ac:dyDescent="0.25">
      <c r="B33" s="3"/>
      <c r="C33" s="3"/>
      <c r="D33" s="3"/>
      <c r="E33" s="3"/>
      <c r="F33" s="3"/>
      <c r="G33" s="9"/>
      <c r="H33" s="8"/>
      <c r="I33" s="3"/>
      <c r="J33" s="3"/>
      <c r="O33" s="3"/>
      <c r="P33" s="3"/>
      <c r="R33" s="3"/>
    </row>
    <row r="34" spans="2:18" ht="31.15" customHeight="1" x14ac:dyDescent="0.25">
      <c r="B34" s="3"/>
      <c r="C34" s="3"/>
      <c r="D34" s="3"/>
      <c r="E34" s="3"/>
      <c r="F34" s="3"/>
      <c r="I34" s="3"/>
      <c r="J34" s="3"/>
      <c r="O34" s="3"/>
      <c r="P34" s="3"/>
      <c r="R34" s="7">
        <v>0</v>
      </c>
    </row>
    <row r="35" spans="2:18" ht="25.5" customHeight="1" x14ac:dyDescent="0.25">
      <c r="C35" s="12"/>
      <c r="D35" s="12"/>
      <c r="E35" s="12"/>
      <c r="F35" s="12"/>
      <c r="G35" s="3"/>
      <c r="H35" s="3"/>
      <c r="I35" s="3">
        <v>2000</v>
      </c>
      <c r="J35" s="2"/>
      <c r="O35" s="3"/>
      <c r="P35" s="3"/>
      <c r="R35" s="7"/>
    </row>
    <row r="36" spans="2:18" ht="14.45" customHeight="1" x14ac:dyDescent="0.25">
      <c r="C36" s="3"/>
      <c r="D36" s="3"/>
      <c r="E36" s="3"/>
      <c r="F36" s="3"/>
      <c r="G36" s="3"/>
      <c r="H36" s="3">
        <v>1</v>
      </c>
      <c r="I36" s="3"/>
      <c r="J36" s="3"/>
      <c r="O36" s="3"/>
      <c r="P36" s="3"/>
      <c r="R36" s="7">
        <v>60000</v>
      </c>
    </row>
    <row r="37" spans="2:18" ht="14.45" customHeight="1" x14ac:dyDescent="0.25">
      <c r="C37" s="3"/>
      <c r="D37" s="3"/>
      <c r="E37" s="3"/>
      <c r="F37" s="3"/>
      <c r="G37" s="3"/>
      <c r="H37" s="3"/>
      <c r="I37" s="3"/>
      <c r="J37" s="3"/>
      <c r="O37" s="3"/>
      <c r="P37" s="3"/>
      <c r="R37" s="7"/>
    </row>
    <row r="38" spans="2:18" ht="27.6" customHeight="1" x14ac:dyDescent="0.25">
      <c r="C38" s="3"/>
      <c r="D38" s="3"/>
      <c r="E38" s="3"/>
      <c r="F38" s="3"/>
      <c r="G38" s="3"/>
      <c r="H38" s="3"/>
      <c r="I38" s="3"/>
      <c r="J38" s="3"/>
      <c r="O38" s="3"/>
      <c r="P38" s="3"/>
      <c r="R38" s="7"/>
    </row>
    <row r="39" spans="2:18" ht="27.75" customHeight="1" x14ac:dyDescent="0.25">
      <c r="C39" s="3"/>
      <c r="D39" s="3"/>
      <c r="E39" s="76"/>
      <c r="F39" s="76"/>
      <c r="G39" s="76"/>
      <c r="H39" s="76"/>
      <c r="I39" s="3"/>
      <c r="J39" s="3"/>
      <c r="O39" s="3"/>
      <c r="P39" s="3"/>
      <c r="Q39" s="3"/>
      <c r="R39" s="4"/>
    </row>
    <row r="40" spans="2:18" ht="27" customHeight="1" x14ac:dyDescent="0.25">
      <c r="C40" s="3"/>
      <c r="D40" s="3"/>
      <c r="E40" s="76"/>
      <c r="F40" s="76"/>
      <c r="G40" s="76"/>
      <c r="H40" s="76"/>
      <c r="I40" s="3"/>
      <c r="J40" s="3"/>
      <c r="O40" s="3"/>
      <c r="P40" s="13"/>
      <c r="Q40" s="3"/>
      <c r="R40" s="3"/>
    </row>
    <row r="41" spans="2:18" ht="15" customHeight="1" x14ac:dyDescent="0.25">
      <c r="C41" s="3"/>
      <c r="D41" s="3"/>
      <c r="E41" s="3"/>
      <c r="F41" s="3"/>
      <c r="G41" s="3"/>
      <c r="H41" s="3"/>
      <c r="I41" s="3"/>
      <c r="J41" s="3"/>
      <c r="O41" s="7">
        <v>98</v>
      </c>
      <c r="P41" s="5"/>
      <c r="Q41" s="5"/>
      <c r="R41" s="3"/>
    </row>
    <row r="42" spans="2:18" ht="14.45" customHeight="1" x14ac:dyDescent="0.25">
      <c r="O42" s="7">
        <v>37</v>
      </c>
      <c r="P42" s="5"/>
      <c r="Q42" s="5"/>
    </row>
    <row r="43" spans="2:18" ht="14.45" customHeight="1" x14ac:dyDescent="0.25">
      <c r="O43" s="7">
        <v>43</v>
      </c>
      <c r="P43" s="5"/>
      <c r="Q43" s="5"/>
    </row>
    <row r="44" spans="2:18" x14ac:dyDescent="0.25">
      <c r="O44" s="7">
        <v>61</v>
      </c>
      <c r="P44" s="5"/>
      <c r="Q44" s="5"/>
    </row>
    <row r="45" spans="2:18" x14ac:dyDescent="0.25">
      <c r="M45" s="7">
        <v>100</v>
      </c>
      <c r="N45" s="7"/>
      <c r="O45" s="7">
        <v>30</v>
      </c>
      <c r="P45" s="5"/>
      <c r="Q45" s="5"/>
    </row>
    <row r="46" spans="2:18" x14ac:dyDescent="0.25">
      <c r="M46" s="6"/>
      <c r="N46" s="6"/>
      <c r="O46" s="5"/>
      <c r="P46" s="5"/>
      <c r="Q46" s="5"/>
    </row>
    <row r="47" spans="2:18" x14ac:dyDescent="0.25">
      <c r="M47" s="6"/>
      <c r="N47" s="6"/>
      <c r="O47" s="5"/>
      <c r="P47" s="5"/>
      <c r="Q47" s="5"/>
    </row>
    <row r="50" spans="19:19" x14ac:dyDescent="0.25">
      <c r="S50" s="10"/>
    </row>
  </sheetData>
  <mergeCells count="9">
    <mergeCell ref="Q18:R18"/>
    <mergeCell ref="S18:U18"/>
    <mergeCell ref="N19:O19"/>
    <mergeCell ref="Q29:Q30"/>
    <mergeCell ref="E39:F40"/>
    <mergeCell ref="G39:H40"/>
    <mergeCell ref="V21:W21"/>
    <mergeCell ref="V22:W22"/>
    <mergeCell ref="V23:W23"/>
  </mergeCells>
  <pageMargins left="0.7" right="0.7" top="0.75" bottom="0.75" header="0.3" footer="0.3"/>
  <pageSetup scale="3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5:T49"/>
  <sheetViews>
    <sheetView zoomScale="70" zoomScaleNormal="70" workbookViewId="0"/>
  </sheetViews>
  <sheetFormatPr defaultColWidth="9.140625" defaultRowHeight="15" x14ac:dyDescent="0.25"/>
  <cols>
    <col min="1" max="1" width="9.140625" style="1"/>
    <col min="2" max="3" width="30.28515625" style="1" customWidth="1"/>
    <col min="4"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5" spans="2:19" ht="26.25" x14ac:dyDescent="0.4">
      <c r="B25" s="40" t="s">
        <v>23</v>
      </c>
      <c r="C25" s="41">
        <v>10000</v>
      </c>
    </row>
    <row r="26" spans="2:19" ht="26.25" x14ac:dyDescent="0.4">
      <c r="B26" s="40" t="s">
        <v>24</v>
      </c>
      <c r="C26" s="41">
        <v>40000</v>
      </c>
      <c r="D26" s="3"/>
      <c r="E26" s="3"/>
      <c r="F26" s="3"/>
    </row>
    <row r="27" spans="2:19" ht="23.25" customHeight="1" x14ac:dyDescent="0.4">
      <c r="B27" s="40" t="s">
        <v>25</v>
      </c>
      <c r="C27" s="14">
        <v>0</v>
      </c>
      <c r="D27" s="3"/>
      <c r="E27" s="3"/>
      <c r="F27" s="3"/>
      <c r="I27" s="3"/>
      <c r="J27" s="3"/>
      <c r="K27" s="3"/>
      <c r="L27" s="3"/>
    </row>
    <row r="28" spans="2:19" ht="15" customHeight="1" x14ac:dyDescent="0.25">
      <c r="B28" s="3"/>
      <c r="C28" s="3"/>
      <c r="D28" s="3"/>
      <c r="E28" s="3"/>
      <c r="F28" s="3"/>
      <c r="I28" s="3"/>
      <c r="J28" s="3"/>
      <c r="K28" s="3"/>
      <c r="L28" s="3"/>
    </row>
    <row r="29" spans="2:19" ht="15" customHeight="1" x14ac:dyDescent="0.25">
      <c r="B29" s="3"/>
      <c r="C29" s="3"/>
      <c r="D29" s="3"/>
      <c r="E29" s="3"/>
      <c r="F29" s="3"/>
      <c r="G29" s="3"/>
      <c r="H29" s="3"/>
      <c r="I29" s="3"/>
      <c r="J29" s="3"/>
      <c r="K29" s="3"/>
      <c r="L29" s="3"/>
    </row>
    <row r="30" spans="2:19" ht="25.9" customHeight="1" x14ac:dyDescent="0.4">
      <c r="B30" s="40" t="s">
        <v>26</v>
      </c>
      <c r="C30" s="41">
        <f>200000</f>
        <v>200000</v>
      </c>
      <c r="D30" s="3"/>
      <c r="G30" s="3"/>
      <c r="J30" s="3"/>
      <c r="K30" s="3"/>
      <c r="L30" s="3"/>
    </row>
    <row r="31" spans="2:19" ht="23.45" customHeight="1" x14ac:dyDescent="0.4">
      <c r="B31" s="42" t="s">
        <v>27</v>
      </c>
      <c r="C31" s="14">
        <v>0</v>
      </c>
      <c r="D31" s="3"/>
      <c r="E31" s="90"/>
      <c r="F31" s="90"/>
      <c r="G31" s="9">
        <v>120</v>
      </c>
      <c r="H31" s="8"/>
      <c r="I31" s="3"/>
      <c r="J31" s="3"/>
      <c r="K31" s="3"/>
      <c r="L31" s="3"/>
    </row>
    <row r="32" spans="2:19" ht="32.25" customHeight="1" x14ac:dyDescent="0.25">
      <c r="B32" s="3"/>
      <c r="C32" s="3"/>
      <c r="D32" s="3"/>
      <c r="E32" s="3"/>
      <c r="F32" s="3"/>
      <c r="I32" s="3"/>
      <c r="J32" s="3"/>
      <c r="K32" s="3"/>
      <c r="L32" s="3"/>
      <c r="M32" s="3"/>
      <c r="N32" s="3"/>
      <c r="O32" s="3"/>
      <c r="P32" s="3"/>
      <c r="Q32" s="3"/>
      <c r="S32" s="7">
        <v>0</v>
      </c>
    </row>
    <row r="33" spans="3:19" ht="25.5" customHeight="1" x14ac:dyDescent="0.25">
      <c r="C33" s="12"/>
      <c r="D33" s="12"/>
      <c r="E33" s="12"/>
      <c r="F33" s="12"/>
      <c r="G33" s="3"/>
      <c r="H33" s="3"/>
      <c r="I33" s="3">
        <v>2000</v>
      </c>
      <c r="J33" s="2"/>
      <c r="K33" s="3"/>
      <c r="L33" s="3"/>
      <c r="M33" s="3"/>
      <c r="N33" s="3"/>
      <c r="O33" s="3"/>
      <c r="P33" s="3"/>
      <c r="Q33" s="3"/>
      <c r="S33" s="7"/>
    </row>
    <row r="34" spans="3:19" x14ac:dyDescent="0.25">
      <c r="C34" s="3"/>
      <c r="D34" s="3"/>
      <c r="E34" s="3"/>
      <c r="F34" s="3"/>
      <c r="G34" s="3"/>
      <c r="H34" s="3">
        <v>1</v>
      </c>
      <c r="I34" s="3"/>
      <c r="J34" s="3"/>
      <c r="K34" s="3"/>
      <c r="L34" s="3"/>
      <c r="M34" s="3"/>
      <c r="N34" s="3"/>
      <c r="O34" s="3"/>
      <c r="P34" s="3"/>
      <c r="Q34" s="3"/>
      <c r="S34" s="7">
        <v>60000</v>
      </c>
    </row>
    <row r="35" spans="3:19" x14ac:dyDescent="0.25">
      <c r="C35" s="3"/>
      <c r="D35" s="3"/>
      <c r="E35" s="3"/>
      <c r="F35" s="3"/>
      <c r="G35" s="3"/>
      <c r="H35" s="3"/>
      <c r="I35" s="3"/>
      <c r="J35" s="3"/>
      <c r="K35" s="3"/>
      <c r="L35" s="3"/>
      <c r="M35" s="3"/>
      <c r="N35" s="3"/>
      <c r="O35" s="3"/>
      <c r="P35" s="3"/>
      <c r="Q35" s="3"/>
      <c r="S35" s="7"/>
    </row>
    <row r="36" spans="3:19" ht="25.5" customHeight="1" x14ac:dyDescent="0.25">
      <c r="C36" s="3"/>
      <c r="D36" s="3"/>
      <c r="E36" s="3"/>
      <c r="F36" s="3"/>
      <c r="G36" s="3"/>
      <c r="H36" s="3"/>
      <c r="I36" s="3"/>
      <c r="J36" s="3"/>
      <c r="K36" s="77"/>
      <c r="L36" s="3"/>
      <c r="M36" s="3"/>
      <c r="N36" s="3"/>
      <c r="O36" s="3"/>
      <c r="P36" s="3"/>
      <c r="Q36" s="3"/>
      <c r="S36" s="7">
        <v>110000</v>
      </c>
    </row>
    <row r="37" spans="3:19" ht="25.5" customHeight="1" x14ac:dyDescent="0.25">
      <c r="C37" s="3"/>
      <c r="D37" s="3"/>
      <c r="E37" s="3"/>
      <c r="F37" s="3"/>
      <c r="G37" s="3"/>
      <c r="H37" s="3"/>
      <c r="I37" s="3"/>
      <c r="J37" s="3"/>
      <c r="K37" s="77"/>
      <c r="L37" s="3"/>
      <c r="M37" s="3"/>
      <c r="N37" s="3"/>
      <c r="O37" s="3"/>
      <c r="P37" s="3"/>
      <c r="Q37" s="3"/>
      <c r="S37" s="7"/>
    </row>
    <row r="38" spans="3:19" ht="27.75" customHeight="1" x14ac:dyDescent="0.25">
      <c r="C38" s="3"/>
      <c r="D38" s="3"/>
      <c r="E38" s="76"/>
      <c r="F38" s="76"/>
      <c r="G38" s="76"/>
      <c r="H38" s="76"/>
      <c r="I38" s="3"/>
      <c r="J38" s="3"/>
      <c r="K38" s="3"/>
      <c r="L38" s="3"/>
      <c r="M38" s="3"/>
      <c r="N38" s="3"/>
      <c r="O38" s="3"/>
      <c r="P38" s="3"/>
      <c r="Q38" s="3"/>
      <c r="R38" s="3"/>
      <c r="S38" s="4"/>
    </row>
    <row r="39" spans="3:19" ht="27" customHeight="1" x14ac:dyDescent="0.25">
      <c r="C39" s="3"/>
      <c r="D39" s="3"/>
      <c r="E39" s="76"/>
      <c r="F39" s="76"/>
      <c r="G39" s="76"/>
      <c r="H39" s="76"/>
      <c r="I39" s="3"/>
      <c r="J39" s="3"/>
      <c r="K39" s="3"/>
      <c r="L39" s="3"/>
      <c r="M39" s="3"/>
      <c r="N39" s="3"/>
      <c r="O39" s="3"/>
      <c r="P39" s="3"/>
      <c r="Q39" s="3"/>
      <c r="R39" s="3"/>
      <c r="S39" s="3"/>
    </row>
    <row r="40" spans="3:19" ht="15" customHeight="1" x14ac:dyDescent="0.25">
      <c r="C40" s="3"/>
      <c r="D40" s="3"/>
      <c r="E40" s="3"/>
      <c r="F40" s="3"/>
      <c r="G40" s="3"/>
      <c r="H40" s="3"/>
      <c r="I40" s="3"/>
      <c r="J40" s="3"/>
      <c r="K40" s="3"/>
      <c r="L40" s="3"/>
      <c r="M40" s="5"/>
      <c r="N40" s="7">
        <v>75</v>
      </c>
      <c r="O40" s="7"/>
      <c r="P40" s="7">
        <v>98</v>
      </c>
      <c r="Q40" s="5"/>
      <c r="R40" s="5"/>
      <c r="S40" s="3"/>
    </row>
    <row r="41" spans="3:19" x14ac:dyDescent="0.25">
      <c r="M41" s="5"/>
      <c r="N41" s="7">
        <v>45</v>
      </c>
      <c r="O41" s="7"/>
      <c r="P41" s="7">
        <v>37</v>
      </c>
      <c r="Q41" s="5"/>
      <c r="R41" s="5"/>
    </row>
    <row r="42" spans="3:19" x14ac:dyDescent="0.25">
      <c r="M42" s="5"/>
      <c r="N42" s="7">
        <v>25</v>
      </c>
      <c r="O42" s="7"/>
      <c r="P42" s="7">
        <v>43</v>
      </c>
      <c r="Q42" s="5"/>
      <c r="R42" s="5"/>
    </row>
    <row r="43" spans="3:19" x14ac:dyDescent="0.25">
      <c r="M43" s="5"/>
      <c r="N43" s="7">
        <v>100</v>
      </c>
      <c r="O43" s="7"/>
      <c r="P43" s="7">
        <v>61</v>
      </c>
      <c r="Q43" s="5"/>
      <c r="R43" s="5"/>
    </row>
    <row r="44" spans="3:19" x14ac:dyDescent="0.25">
      <c r="M44" s="5"/>
      <c r="N44" s="7">
        <v>100</v>
      </c>
      <c r="O44" s="7"/>
      <c r="P44" s="7">
        <v>30</v>
      </c>
      <c r="Q44" s="5"/>
      <c r="R44" s="5"/>
    </row>
    <row r="45" spans="3:19" x14ac:dyDescent="0.25">
      <c r="M45" s="5"/>
      <c r="N45" s="6"/>
      <c r="O45" s="6"/>
      <c r="P45" s="5"/>
      <c r="Q45" s="5"/>
      <c r="R45" s="5"/>
    </row>
    <row r="46" spans="3:19" x14ac:dyDescent="0.25">
      <c r="M46" s="5"/>
      <c r="N46" s="6"/>
      <c r="O46" s="6"/>
      <c r="P46" s="5"/>
      <c r="Q46" s="5"/>
      <c r="R46" s="5"/>
    </row>
    <row r="49" spans="20:20" x14ac:dyDescent="0.25">
      <c r="T49" s="10"/>
    </row>
  </sheetData>
  <mergeCells count="4">
    <mergeCell ref="E31:F31"/>
    <mergeCell ref="K36:K37"/>
    <mergeCell ref="E38:F39"/>
    <mergeCell ref="G38:H3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5:T49"/>
  <sheetViews>
    <sheetView zoomScale="70" zoomScaleNormal="70" workbookViewId="0">
      <selection activeCell="B9" sqref="B9"/>
    </sheetView>
  </sheetViews>
  <sheetFormatPr defaultColWidth="9.140625" defaultRowHeight="15" x14ac:dyDescent="0.25"/>
  <cols>
    <col min="1" max="1" width="9.140625" style="1"/>
    <col min="2" max="3" width="30.28515625" style="1" customWidth="1"/>
    <col min="4" max="4" width="23.5703125" style="1" customWidth="1"/>
    <col min="5" max="6" width="9.140625" style="1"/>
    <col min="7" max="7" width="10.140625" style="1" bestFit="1" customWidth="1"/>
    <col min="8" max="11" width="9.140625" style="1"/>
    <col min="12" max="12" width="13.7109375" style="1" customWidth="1"/>
    <col min="13" max="13" width="12.5703125" style="1" customWidth="1"/>
    <col min="14" max="14" width="11.140625" style="1" customWidth="1"/>
    <col min="15" max="15" width="12.28515625" style="1" customWidth="1"/>
    <col min="16" max="16" width="13" style="1" customWidth="1"/>
    <col min="17" max="17" width="11.5703125" style="1" customWidth="1"/>
    <col min="18" max="18" width="11.140625" style="1" customWidth="1"/>
    <col min="19" max="16384" width="9.140625" style="1"/>
  </cols>
  <sheetData>
    <row r="25" spans="2:19" ht="26.25" x14ac:dyDescent="0.4">
      <c r="B25" s="40" t="s">
        <v>23</v>
      </c>
      <c r="C25" s="41">
        <v>40000</v>
      </c>
    </row>
    <row r="26" spans="2:19" ht="26.25" x14ac:dyDescent="0.4">
      <c r="B26" s="40" t="s">
        <v>24</v>
      </c>
      <c r="C26" s="43">
        <v>100000</v>
      </c>
      <c r="E26" s="3"/>
      <c r="F26" s="3"/>
    </row>
    <row r="27" spans="2:19" ht="23.25" customHeight="1" x14ac:dyDescent="0.4">
      <c r="B27" s="40" t="s">
        <v>25</v>
      </c>
      <c r="C27" s="14">
        <v>0</v>
      </c>
      <c r="E27" s="3"/>
      <c r="F27" s="3"/>
      <c r="I27" s="3"/>
      <c r="J27" s="3"/>
      <c r="K27" s="3"/>
      <c r="L27" s="3"/>
    </row>
    <row r="28" spans="2:19" ht="15" customHeight="1" x14ac:dyDescent="0.25">
      <c r="B28" s="3"/>
      <c r="C28" s="3"/>
      <c r="D28" s="3"/>
      <c r="E28" s="3"/>
      <c r="F28" s="3"/>
      <c r="I28" s="3"/>
      <c r="J28" s="3"/>
      <c r="K28" s="3"/>
      <c r="L28" s="3"/>
    </row>
    <row r="29" spans="2:19" ht="15" customHeight="1" x14ac:dyDescent="0.25">
      <c r="B29" s="3"/>
      <c r="C29" s="3"/>
      <c r="D29" s="3"/>
      <c r="E29" s="3"/>
      <c r="F29" s="3"/>
      <c r="G29" s="3"/>
      <c r="H29" s="3"/>
      <c r="I29" s="3"/>
      <c r="J29" s="3"/>
      <c r="K29" s="3"/>
      <c r="L29" s="3"/>
    </row>
    <row r="30" spans="2:19" ht="25.9" customHeight="1" x14ac:dyDescent="0.4">
      <c r="B30" s="40" t="s">
        <v>26</v>
      </c>
      <c r="C30" s="41">
        <f>100000</f>
        <v>100000</v>
      </c>
      <c r="D30" s="3"/>
      <c r="G30" s="3"/>
      <c r="J30" s="3"/>
      <c r="K30" s="3"/>
      <c r="L30" s="3"/>
    </row>
    <row r="31" spans="2:19" ht="23.45" customHeight="1" x14ac:dyDescent="0.4">
      <c r="B31" s="42" t="s">
        <v>27</v>
      </c>
      <c r="C31" s="14">
        <v>40000</v>
      </c>
      <c r="D31" s="3"/>
      <c r="E31" s="91">
        <f>(C30+C31)/2</f>
        <v>70000</v>
      </c>
      <c r="F31" s="92"/>
      <c r="G31" s="9">
        <v>120</v>
      </c>
      <c r="H31" s="8"/>
      <c r="I31" s="3"/>
      <c r="J31" s="3"/>
      <c r="K31" s="3"/>
      <c r="L31" s="3"/>
    </row>
    <row r="32" spans="2:19" ht="32.25" customHeight="1" x14ac:dyDescent="0.25">
      <c r="B32" s="3"/>
      <c r="C32" s="3"/>
      <c r="D32" s="3"/>
      <c r="E32" s="3"/>
      <c r="F32" s="3"/>
      <c r="I32" s="3"/>
      <c r="J32" s="3"/>
      <c r="K32" s="3"/>
      <c r="L32" s="3"/>
      <c r="M32" s="3"/>
      <c r="N32" s="3"/>
      <c r="O32" s="3"/>
      <c r="P32" s="3"/>
      <c r="Q32" s="3"/>
      <c r="S32" s="7">
        <v>0</v>
      </c>
    </row>
    <row r="33" spans="3:19" ht="25.5" customHeight="1" x14ac:dyDescent="0.25">
      <c r="C33" s="12"/>
      <c r="D33" s="12"/>
      <c r="E33" s="12"/>
      <c r="F33" s="12"/>
      <c r="G33" s="3"/>
      <c r="H33" s="3"/>
      <c r="I33" s="3">
        <v>2000</v>
      </c>
      <c r="J33" s="2"/>
      <c r="K33" s="3"/>
      <c r="L33" s="3"/>
      <c r="M33" s="3"/>
      <c r="N33" s="3"/>
      <c r="O33" s="3"/>
      <c r="P33" s="3"/>
      <c r="Q33" s="3"/>
      <c r="S33" s="7"/>
    </row>
    <row r="34" spans="3:19" x14ac:dyDescent="0.25">
      <c r="C34" s="3"/>
      <c r="D34" s="3"/>
      <c r="E34" s="3"/>
      <c r="F34" s="3"/>
      <c r="G34" s="3"/>
      <c r="H34" s="3">
        <v>1</v>
      </c>
      <c r="I34" s="3"/>
      <c r="J34" s="3"/>
      <c r="K34" s="3"/>
      <c r="L34" s="3"/>
      <c r="M34" s="3"/>
      <c r="N34" s="3"/>
      <c r="O34" s="3"/>
      <c r="P34" s="3"/>
      <c r="Q34" s="3"/>
      <c r="S34" s="7">
        <v>60000</v>
      </c>
    </row>
    <row r="35" spans="3:19" x14ac:dyDescent="0.25">
      <c r="C35" s="3"/>
      <c r="D35" s="3"/>
      <c r="E35" s="3"/>
      <c r="F35" s="3"/>
      <c r="G35" s="3"/>
      <c r="H35" s="3"/>
      <c r="I35" s="3"/>
      <c r="J35" s="3"/>
      <c r="K35" s="3"/>
      <c r="L35" s="3"/>
      <c r="M35" s="3"/>
      <c r="N35" s="3"/>
      <c r="O35" s="3"/>
      <c r="P35" s="3"/>
      <c r="Q35" s="3"/>
      <c r="S35" s="7"/>
    </row>
    <row r="36" spans="3:19" ht="25.5" customHeight="1" x14ac:dyDescent="0.25">
      <c r="C36" s="3"/>
      <c r="D36" s="3"/>
      <c r="E36" s="3"/>
      <c r="F36" s="3"/>
      <c r="G36" s="3"/>
      <c r="H36" s="3"/>
      <c r="I36" s="3"/>
      <c r="J36" s="3"/>
      <c r="K36" s="77"/>
      <c r="L36" s="3"/>
      <c r="M36" s="3"/>
      <c r="N36" s="3"/>
      <c r="O36" s="3"/>
      <c r="P36" s="3"/>
      <c r="Q36" s="3"/>
      <c r="S36" s="7">
        <v>110000</v>
      </c>
    </row>
    <row r="37" spans="3:19" ht="25.5" customHeight="1" x14ac:dyDescent="0.25">
      <c r="C37" s="3"/>
      <c r="D37" s="3"/>
      <c r="E37" s="3"/>
      <c r="F37" s="3"/>
      <c r="G37" s="3"/>
      <c r="H37" s="3"/>
      <c r="I37" s="3"/>
      <c r="J37" s="3"/>
      <c r="K37" s="77"/>
      <c r="L37" s="3"/>
      <c r="M37" s="3"/>
      <c r="N37" s="3"/>
      <c r="O37" s="3"/>
      <c r="P37" s="3"/>
      <c r="Q37" s="3"/>
      <c r="S37" s="7"/>
    </row>
    <row r="38" spans="3:19" ht="27.75" customHeight="1" x14ac:dyDescent="0.25">
      <c r="C38" s="3"/>
      <c r="D38" s="3"/>
      <c r="E38" s="76"/>
      <c r="F38" s="76"/>
      <c r="G38" s="76"/>
      <c r="H38" s="76"/>
      <c r="I38" s="3"/>
      <c r="J38" s="3"/>
      <c r="K38" s="3"/>
      <c r="L38" s="3"/>
      <c r="M38" s="3"/>
      <c r="N38" s="3"/>
      <c r="O38" s="3"/>
      <c r="P38" s="3"/>
      <c r="Q38" s="3"/>
      <c r="R38" s="3"/>
      <c r="S38" s="4"/>
    </row>
    <row r="39" spans="3:19" ht="27" customHeight="1" x14ac:dyDescent="0.25">
      <c r="C39" s="3"/>
      <c r="D39" s="3"/>
      <c r="E39" s="76"/>
      <c r="F39" s="76"/>
      <c r="G39" s="76"/>
      <c r="H39" s="76"/>
      <c r="I39" s="3"/>
      <c r="J39" s="3"/>
      <c r="K39" s="3"/>
      <c r="L39" s="3"/>
      <c r="M39" s="3"/>
      <c r="N39" s="3"/>
      <c r="O39" s="3"/>
      <c r="P39" s="3"/>
      <c r="Q39" s="3"/>
      <c r="R39" s="3"/>
      <c r="S39" s="3"/>
    </row>
    <row r="40" spans="3:19" ht="15" customHeight="1" x14ac:dyDescent="0.25">
      <c r="C40" s="3"/>
      <c r="D40" s="3"/>
      <c r="E40" s="3"/>
      <c r="F40" s="3"/>
      <c r="G40" s="3"/>
      <c r="H40" s="3"/>
      <c r="I40" s="3"/>
      <c r="J40" s="3"/>
      <c r="K40" s="3"/>
      <c r="L40" s="3"/>
      <c r="M40" s="5"/>
      <c r="N40" s="7">
        <v>75</v>
      </c>
      <c r="O40" s="7"/>
      <c r="P40" s="7">
        <v>98</v>
      </c>
      <c r="Q40" s="5"/>
      <c r="R40" s="5"/>
      <c r="S40" s="3"/>
    </row>
    <row r="41" spans="3:19" x14ac:dyDescent="0.25">
      <c r="M41" s="5"/>
      <c r="N41" s="7">
        <v>45</v>
      </c>
      <c r="O41" s="7"/>
      <c r="P41" s="7">
        <v>37</v>
      </c>
      <c r="Q41" s="5"/>
      <c r="R41" s="5"/>
    </row>
    <row r="42" spans="3:19" x14ac:dyDescent="0.25">
      <c r="M42" s="5"/>
      <c r="N42" s="7">
        <v>25</v>
      </c>
      <c r="O42" s="7"/>
      <c r="P42" s="7">
        <v>43</v>
      </c>
      <c r="Q42" s="5"/>
      <c r="R42" s="5"/>
    </row>
    <row r="43" spans="3:19" x14ac:dyDescent="0.25">
      <c r="M43" s="5"/>
      <c r="N43" s="7">
        <v>100</v>
      </c>
      <c r="O43" s="7"/>
      <c r="P43" s="7">
        <v>61</v>
      </c>
      <c r="Q43" s="5"/>
      <c r="R43" s="5"/>
    </row>
    <row r="44" spans="3:19" x14ac:dyDescent="0.25">
      <c r="M44" s="5"/>
      <c r="N44" s="7">
        <v>100</v>
      </c>
      <c r="O44" s="7"/>
      <c r="P44" s="7">
        <v>30</v>
      </c>
      <c r="Q44" s="5"/>
      <c r="R44" s="5"/>
    </row>
    <row r="45" spans="3:19" x14ac:dyDescent="0.25">
      <c r="M45" s="5"/>
      <c r="N45" s="6"/>
      <c r="O45" s="6"/>
      <c r="P45" s="5"/>
      <c r="Q45" s="5"/>
      <c r="R45" s="5"/>
    </row>
    <row r="46" spans="3:19" x14ac:dyDescent="0.25">
      <c r="M46" s="5"/>
      <c r="N46" s="6"/>
      <c r="O46" s="6"/>
      <c r="P46" s="5"/>
      <c r="Q46" s="5"/>
      <c r="R46" s="5"/>
    </row>
    <row r="49" spans="20:20" x14ac:dyDescent="0.25">
      <c r="T49" s="10"/>
    </row>
  </sheetData>
  <mergeCells count="4">
    <mergeCell ref="E31:F31"/>
    <mergeCell ref="K36:K37"/>
    <mergeCell ref="E38:F39"/>
    <mergeCell ref="G38:H39"/>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8:R60"/>
  <sheetViews>
    <sheetView zoomScale="60" zoomScaleNormal="60" workbookViewId="0">
      <selection activeCell="L15" sqref="L15"/>
    </sheetView>
  </sheetViews>
  <sheetFormatPr defaultColWidth="9.140625" defaultRowHeight="15" x14ac:dyDescent="0.25"/>
  <cols>
    <col min="1" max="6" width="9.140625" style="1"/>
    <col min="7" max="7" width="10.140625" style="1" bestFit="1" customWidth="1"/>
    <col min="8" max="9" width="9.140625" style="1"/>
    <col min="10" max="10" width="13.7109375" style="1" customWidth="1"/>
    <col min="11" max="11" width="12.5703125" style="1" customWidth="1"/>
    <col min="12" max="12" width="50.85546875" style="1" customWidth="1"/>
    <col min="13" max="13" width="39.85546875" style="1" customWidth="1"/>
    <col min="14" max="14" width="39.5703125" style="1" customWidth="1"/>
    <col min="15" max="15" width="11.5703125" style="1" customWidth="1"/>
    <col min="16" max="16" width="11.140625" style="1" customWidth="1"/>
    <col min="17" max="16384" width="9.140625" style="1"/>
  </cols>
  <sheetData>
    <row r="28" spans="12:14" ht="25.5" x14ac:dyDescent="0.35">
      <c r="L28" s="18"/>
      <c r="M28" s="93" t="s">
        <v>3</v>
      </c>
      <c r="N28" s="94"/>
    </row>
    <row r="29" spans="12:14" ht="25.5" x14ac:dyDescent="0.35">
      <c r="L29" s="24" t="s">
        <v>1</v>
      </c>
      <c r="M29" s="19" t="s">
        <v>4</v>
      </c>
      <c r="N29" s="19" t="s">
        <v>5</v>
      </c>
    </row>
    <row r="30" spans="12:14" ht="25.5" x14ac:dyDescent="0.35">
      <c r="L30" s="20" t="s">
        <v>6</v>
      </c>
      <c r="M30" s="21">
        <v>200000</v>
      </c>
      <c r="N30" s="21">
        <v>100000</v>
      </c>
    </row>
    <row r="31" spans="12:14" ht="25.5" x14ac:dyDescent="0.35">
      <c r="L31" s="20" t="s">
        <v>7</v>
      </c>
      <c r="M31" s="21">
        <v>100000</v>
      </c>
      <c r="N31" s="21">
        <v>20000</v>
      </c>
    </row>
    <row r="32" spans="12:14" ht="25.5" x14ac:dyDescent="0.35">
      <c r="L32" s="20" t="s">
        <v>8</v>
      </c>
      <c r="M32" s="21">
        <v>20000</v>
      </c>
      <c r="N32" s="21">
        <v>10000</v>
      </c>
    </row>
    <row r="33" spans="2:17" ht="24.75" x14ac:dyDescent="0.3">
      <c r="L33" s="25" t="s">
        <v>15</v>
      </c>
      <c r="M33" s="26">
        <v>0.1</v>
      </c>
      <c r="N33" s="26">
        <v>0.9</v>
      </c>
    </row>
    <row r="34" spans="2:17" x14ac:dyDescent="0.25">
      <c r="L34" s="17"/>
      <c r="M34" s="17"/>
      <c r="N34" s="17"/>
    </row>
    <row r="35" spans="2:17" x14ac:dyDescent="0.25">
      <c r="L35" s="17"/>
      <c r="M35" s="17"/>
      <c r="N35" s="17"/>
    </row>
    <row r="36" spans="2:17" x14ac:dyDescent="0.25">
      <c r="L36" s="17"/>
      <c r="M36" s="17"/>
      <c r="N36" s="17"/>
    </row>
    <row r="37" spans="2:17" ht="25.5" x14ac:dyDescent="0.35">
      <c r="B37" s="3"/>
      <c r="C37" s="3"/>
      <c r="D37" s="3"/>
      <c r="E37" s="3"/>
      <c r="F37" s="3"/>
      <c r="L37" s="20" t="s">
        <v>16</v>
      </c>
      <c r="M37" s="29">
        <f>200000*0.1+(100000)*0.9</f>
        <v>110000</v>
      </c>
      <c r="N37" s="17"/>
    </row>
    <row r="38" spans="2:17" ht="25.15" customHeight="1" x14ac:dyDescent="0.35">
      <c r="B38" s="3"/>
      <c r="C38" s="3"/>
      <c r="D38" s="3"/>
      <c r="E38" s="3"/>
      <c r="F38" s="3"/>
      <c r="I38" s="3"/>
      <c r="J38" s="3"/>
      <c r="L38" s="20" t="s">
        <v>17</v>
      </c>
      <c r="M38" s="21">
        <f>100000*0.1+(20000*0.9)</f>
        <v>28000</v>
      </c>
      <c r="N38" s="17"/>
    </row>
    <row r="39" spans="2:17" ht="29.45" customHeight="1" x14ac:dyDescent="0.35">
      <c r="B39" s="3"/>
      <c r="C39" s="3"/>
      <c r="D39" s="3"/>
      <c r="E39" s="3"/>
      <c r="F39" s="3"/>
      <c r="I39" s="3"/>
      <c r="J39" s="3"/>
      <c r="L39" s="20" t="s">
        <v>18</v>
      </c>
      <c r="M39" s="35">
        <f>20000*0.1+10000*0.9</f>
        <v>11000</v>
      </c>
      <c r="N39" s="17"/>
    </row>
    <row r="40" spans="2:17" ht="15" customHeight="1" x14ac:dyDescent="0.25">
      <c r="B40" s="3"/>
      <c r="C40" s="3"/>
      <c r="D40" s="3"/>
      <c r="E40" s="3"/>
      <c r="F40" s="3"/>
      <c r="G40" s="3"/>
      <c r="H40" s="3"/>
      <c r="I40" s="3"/>
      <c r="J40" s="3"/>
    </row>
    <row r="41" spans="2:17" ht="15" customHeight="1" x14ac:dyDescent="0.25">
      <c r="B41" s="3"/>
      <c r="C41" s="3"/>
      <c r="D41" s="3"/>
      <c r="E41" s="3"/>
      <c r="F41" s="3"/>
      <c r="G41" s="3"/>
      <c r="H41" s="3"/>
      <c r="I41" s="3"/>
      <c r="J41" s="3"/>
    </row>
    <row r="42" spans="2:17" ht="57.75" customHeight="1" x14ac:dyDescent="0.25">
      <c r="B42" s="3"/>
      <c r="C42" s="3"/>
      <c r="D42" s="3"/>
      <c r="E42" s="3"/>
      <c r="F42" s="3"/>
      <c r="G42" s="9">
        <v>120</v>
      </c>
      <c r="H42" s="8"/>
      <c r="I42" s="3"/>
      <c r="J42" s="3"/>
    </row>
    <row r="43" spans="2:17" ht="32.25" customHeight="1" x14ac:dyDescent="0.25">
      <c r="B43" s="3"/>
      <c r="C43" s="3"/>
      <c r="D43" s="3"/>
      <c r="E43" s="3"/>
      <c r="F43" s="3"/>
      <c r="I43" s="3"/>
      <c r="J43" s="3"/>
      <c r="K43" s="3"/>
      <c r="L43" s="3"/>
      <c r="M43" s="3"/>
      <c r="N43" s="3"/>
      <c r="O43" s="3"/>
      <c r="Q43" s="7">
        <v>0</v>
      </c>
    </row>
    <row r="44" spans="2:17" ht="25.5" customHeight="1" x14ac:dyDescent="0.25">
      <c r="C44" s="12"/>
      <c r="D44" s="12"/>
      <c r="E44" s="12"/>
      <c r="F44" s="12"/>
      <c r="G44" s="3"/>
      <c r="H44" s="3"/>
      <c r="I44" s="3"/>
      <c r="J44" s="3"/>
      <c r="K44" s="3"/>
      <c r="L44" s="3"/>
      <c r="M44" s="3"/>
      <c r="N44" s="3"/>
      <c r="O44" s="3"/>
      <c r="Q44" s="7"/>
    </row>
    <row r="45" spans="2:17" x14ac:dyDescent="0.25">
      <c r="C45" s="3"/>
      <c r="D45" s="3"/>
      <c r="E45" s="3"/>
      <c r="F45" s="3"/>
      <c r="G45" s="3"/>
      <c r="H45" s="3">
        <v>1</v>
      </c>
      <c r="I45" s="3"/>
      <c r="J45" s="3"/>
      <c r="K45" s="3"/>
      <c r="L45" s="3"/>
      <c r="M45" s="3"/>
      <c r="N45" s="3"/>
      <c r="O45" s="3"/>
      <c r="Q45" s="7">
        <v>60000</v>
      </c>
    </row>
    <row r="46" spans="2:17" x14ac:dyDescent="0.25">
      <c r="C46" s="3"/>
      <c r="D46" s="3"/>
      <c r="E46" s="3"/>
      <c r="F46" s="3"/>
      <c r="G46" s="3"/>
      <c r="H46" s="3"/>
      <c r="I46" s="3"/>
      <c r="J46" s="3"/>
      <c r="K46" s="3"/>
      <c r="L46" s="3"/>
      <c r="M46" s="3"/>
      <c r="N46" s="3"/>
      <c r="O46" s="3"/>
      <c r="Q46" s="7"/>
    </row>
    <row r="47" spans="2:17" ht="25.5" customHeight="1" x14ac:dyDescent="0.25">
      <c r="C47" s="3"/>
      <c r="D47" s="3"/>
      <c r="E47" s="3"/>
      <c r="F47" s="3"/>
      <c r="G47" s="3"/>
      <c r="H47" s="3"/>
      <c r="I47" s="77"/>
      <c r="J47" s="3"/>
      <c r="K47" s="3"/>
      <c r="L47" s="3"/>
      <c r="M47" s="3"/>
      <c r="N47" s="3"/>
      <c r="O47" s="3"/>
      <c r="Q47" s="7">
        <v>110000</v>
      </c>
    </row>
    <row r="48" spans="2:17" ht="25.5" customHeight="1" x14ac:dyDescent="0.25">
      <c r="C48" s="3"/>
      <c r="D48" s="3"/>
      <c r="E48" s="3"/>
      <c r="F48" s="3"/>
      <c r="G48" s="3"/>
      <c r="H48" s="3"/>
      <c r="I48" s="77"/>
      <c r="J48" s="3"/>
      <c r="K48" s="3"/>
      <c r="L48" s="3"/>
      <c r="M48" s="3"/>
      <c r="N48" s="3"/>
      <c r="O48" s="3"/>
      <c r="Q48" s="7"/>
    </row>
    <row r="49" spans="3:18" ht="27.75" customHeight="1" x14ac:dyDescent="0.25">
      <c r="C49" s="3"/>
      <c r="D49" s="3"/>
      <c r="E49" s="76"/>
      <c r="F49" s="76"/>
      <c r="G49" s="76"/>
      <c r="H49" s="76"/>
      <c r="I49" s="3"/>
      <c r="J49" s="3"/>
      <c r="K49" s="3"/>
      <c r="L49" s="3"/>
      <c r="M49" s="3"/>
      <c r="N49" s="3"/>
      <c r="O49" s="3"/>
      <c r="P49" s="3"/>
      <c r="Q49" s="4"/>
    </row>
    <row r="50" spans="3:18" ht="27" customHeight="1" x14ac:dyDescent="0.25">
      <c r="C50" s="3"/>
      <c r="D50" s="3"/>
      <c r="E50" s="76"/>
      <c r="F50" s="76"/>
      <c r="G50" s="76"/>
      <c r="H50" s="76"/>
      <c r="I50" s="3"/>
      <c r="J50" s="3"/>
      <c r="K50" s="3"/>
      <c r="L50" s="3"/>
      <c r="M50" s="3"/>
      <c r="N50" s="3"/>
      <c r="O50" s="3"/>
      <c r="P50" s="3"/>
      <c r="Q50" s="3"/>
    </row>
    <row r="51" spans="3:18" ht="15" customHeight="1" x14ac:dyDescent="0.25">
      <c r="C51" s="3"/>
      <c r="D51" s="3"/>
      <c r="E51" s="3"/>
      <c r="F51" s="3"/>
      <c r="G51" s="3"/>
      <c r="H51" s="3"/>
      <c r="I51" s="3"/>
      <c r="J51" s="3"/>
      <c r="K51" s="5"/>
      <c r="L51" s="7">
        <v>75</v>
      </c>
      <c r="M51" s="7"/>
      <c r="N51" s="7">
        <v>98</v>
      </c>
      <c r="O51" s="5"/>
      <c r="P51" s="5"/>
      <c r="Q51" s="3"/>
    </row>
    <row r="52" spans="3:18" x14ac:dyDescent="0.25">
      <c r="K52" s="5"/>
      <c r="L52" s="7">
        <v>45</v>
      </c>
      <c r="M52" s="7"/>
      <c r="N52" s="7">
        <v>37</v>
      </c>
      <c r="O52" s="5"/>
      <c r="P52" s="5"/>
    </row>
    <row r="53" spans="3:18" x14ac:dyDescent="0.25">
      <c r="K53" s="5"/>
      <c r="L53" s="7">
        <v>25</v>
      </c>
      <c r="M53" s="7"/>
      <c r="N53" s="7">
        <v>43</v>
      </c>
      <c r="O53" s="5"/>
      <c r="P53" s="5"/>
    </row>
    <row r="54" spans="3:18" x14ac:dyDescent="0.25">
      <c r="K54" s="5"/>
      <c r="L54" s="7">
        <v>100</v>
      </c>
      <c r="M54" s="7"/>
      <c r="N54" s="7">
        <v>61</v>
      </c>
      <c r="O54" s="5"/>
      <c r="P54" s="5"/>
    </row>
    <row r="55" spans="3:18" x14ac:dyDescent="0.25">
      <c r="K55" s="5"/>
      <c r="L55" s="7">
        <v>100</v>
      </c>
      <c r="M55" s="7"/>
      <c r="N55" s="7">
        <v>30</v>
      </c>
      <c r="O55" s="5"/>
      <c r="P55" s="5"/>
    </row>
    <row r="56" spans="3:18" x14ac:dyDescent="0.25">
      <c r="K56" s="5"/>
      <c r="L56" s="6"/>
      <c r="M56" s="6"/>
      <c r="N56" s="5"/>
      <c r="O56" s="5"/>
      <c r="P56" s="5"/>
    </row>
    <row r="57" spans="3:18" x14ac:dyDescent="0.25">
      <c r="K57" s="5"/>
      <c r="L57" s="6"/>
      <c r="M57" s="6"/>
      <c r="N57" s="5"/>
      <c r="O57" s="5"/>
      <c r="P57" s="5"/>
    </row>
    <row r="60" spans="3:18" x14ac:dyDescent="0.25">
      <c r="R60" s="10"/>
    </row>
  </sheetData>
  <mergeCells count="4">
    <mergeCell ref="M28:N28"/>
    <mergeCell ref="I47:I48"/>
    <mergeCell ref="E49:F50"/>
    <mergeCell ref="G49:H50"/>
  </mergeCells>
  <pageMargins left="0.7" right="0.7" top="0.75" bottom="0.75" header="0.3" footer="0.3"/>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F1:AI53"/>
  <sheetViews>
    <sheetView showRowColHeaders="0" zoomScale="60" zoomScaleNormal="60" workbookViewId="0"/>
  </sheetViews>
  <sheetFormatPr defaultColWidth="9.140625" defaultRowHeight="15" x14ac:dyDescent="0.25"/>
  <cols>
    <col min="1" max="16384" width="9.140625" style="11"/>
  </cols>
  <sheetData>
    <row r="1" spans="6:6" x14ac:dyDescent="0.25">
      <c r="F1" s="11" t="s">
        <v>0</v>
      </c>
    </row>
    <row r="17" spans="17:35" x14ac:dyDescent="0.25">
      <c r="Q17" s="16"/>
      <c r="R17" s="16"/>
      <c r="S17" s="16"/>
      <c r="T17" s="16"/>
      <c r="U17" s="16"/>
      <c r="V17" s="16"/>
      <c r="W17" s="16"/>
      <c r="X17" s="16"/>
      <c r="Y17" s="16"/>
      <c r="Z17" s="16"/>
      <c r="AA17" s="16"/>
      <c r="AB17" s="16"/>
      <c r="AC17" s="16"/>
      <c r="AD17" s="16"/>
      <c r="AE17" s="16"/>
      <c r="AF17" s="16"/>
      <c r="AG17" s="16"/>
      <c r="AH17" s="16"/>
      <c r="AI17" s="16"/>
    </row>
    <row r="18" spans="17:35" x14ac:dyDescent="0.25">
      <c r="Q18" s="16"/>
      <c r="R18" s="16"/>
      <c r="S18" s="16"/>
      <c r="T18" s="16"/>
      <c r="U18" s="16"/>
      <c r="V18" s="16"/>
      <c r="W18" s="16"/>
      <c r="X18" s="16"/>
      <c r="Y18" s="16"/>
      <c r="Z18" s="16"/>
      <c r="AA18" s="16"/>
      <c r="AB18" s="16"/>
      <c r="AC18" s="16"/>
      <c r="AD18" s="16"/>
      <c r="AE18" s="16"/>
      <c r="AF18" s="16"/>
      <c r="AG18" s="16"/>
      <c r="AH18" s="16"/>
      <c r="AI18" s="16"/>
    </row>
    <row r="19" spans="17:35" x14ac:dyDescent="0.25">
      <c r="Q19" s="16"/>
      <c r="R19" s="16"/>
      <c r="S19" s="16"/>
      <c r="T19" s="16"/>
      <c r="U19" s="16"/>
      <c r="V19" s="16"/>
      <c r="W19" s="16"/>
      <c r="X19" s="16"/>
      <c r="Y19" s="16"/>
      <c r="Z19" s="16"/>
      <c r="AA19" s="16"/>
      <c r="AB19" s="16"/>
      <c r="AC19" s="16"/>
      <c r="AD19" s="16"/>
      <c r="AE19" s="16"/>
      <c r="AF19" s="16"/>
      <c r="AG19" s="16"/>
      <c r="AH19" s="16"/>
      <c r="AI19" s="16"/>
    </row>
    <row r="20" spans="17:35" x14ac:dyDescent="0.25">
      <c r="Q20" s="16"/>
      <c r="R20" s="16"/>
      <c r="S20" s="16"/>
      <c r="T20" s="16"/>
      <c r="U20" s="16"/>
      <c r="V20" s="16"/>
      <c r="W20" s="16"/>
      <c r="X20" s="16"/>
      <c r="Y20" s="16"/>
      <c r="Z20" s="16"/>
      <c r="AA20" s="16"/>
      <c r="AB20" s="16"/>
      <c r="AC20" s="16"/>
      <c r="AD20" s="16"/>
      <c r="AE20" s="16"/>
      <c r="AF20" s="16"/>
      <c r="AG20" s="16"/>
      <c r="AH20" s="16"/>
      <c r="AI20" s="16"/>
    </row>
    <row r="21" spans="17:35" x14ac:dyDescent="0.25">
      <c r="Q21" s="16"/>
      <c r="R21" s="16"/>
      <c r="S21" s="16"/>
      <c r="T21" s="16"/>
      <c r="U21" s="16"/>
      <c r="V21" s="16"/>
      <c r="W21" s="16"/>
      <c r="X21" s="16"/>
      <c r="Y21" s="16"/>
      <c r="Z21" s="16"/>
      <c r="AA21" s="16"/>
      <c r="AB21" s="16"/>
      <c r="AC21" s="16"/>
      <c r="AD21" s="16"/>
      <c r="AE21" s="16"/>
      <c r="AF21" s="16"/>
      <c r="AG21" s="16"/>
      <c r="AH21" s="16"/>
      <c r="AI21" s="16"/>
    </row>
    <row r="22" spans="17:35" x14ac:dyDescent="0.25">
      <c r="Q22" s="16"/>
      <c r="R22" s="16"/>
      <c r="S22" s="16"/>
      <c r="T22" s="16"/>
      <c r="U22" s="16"/>
      <c r="V22" s="16"/>
      <c r="W22" s="16"/>
      <c r="X22" s="16"/>
      <c r="Y22" s="16"/>
      <c r="Z22" s="16"/>
      <c r="AA22" s="16"/>
      <c r="AB22" s="16"/>
      <c r="AC22" s="16"/>
      <c r="AD22" s="16"/>
      <c r="AE22" s="16"/>
      <c r="AF22" s="16"/>
      <c r="AG22" s="16"/>
      <c r="AH22" s="16"/>
      <c r="AI22" s="16"/>
    </row>
    <row r="23" spans="17:35" x14ac:dyDescent="0.25">
      <c r="Q23" s="16"/>
      <c r="R23" s="16"/>
      <c r="S23" s="16"/>
      <c r="T23" s="16"/>
      <c r="U23" s="16"/>
      <c r="V23" s="16"/>
      <c r="W23" s="16"/>
      <c r="X23" s="16"/>
      <c r="Y23" s="16"/>
      <c r="Z23" s="16"/>
      <c r="AA23" s="16"/>
      <c r="AB23" s="16"/>
      <c r="AC23" s="16"/>
      <c r="AD23" s="16"/>
      <c r="AE23" s="16"/>
      <c r="AF23" s="16"/>
      <c r="AG23" s="16"/>
      <c r="AH23" s="16"/>
      <c r="AI23" s="16"/>
    </row>
    <row r="24" spans="17:35" x14ac:dyDescent="0.25">
      <c r="Q24" s="16"/>
      <c r="R24" s="16"/>
      <c r="S24" s="16"/>
      <c r="T24" s="16"/>
      <c r="U24" s="16"/>
      <c r="V24" s="16"/>
      <c r="W24" s="16"/>
      <c r="X24" s="16"/>
      <c r="Y24" s="16"/>
      <c r="Z24" s="16"/>
      <c r="AA24" s="16"/>
      <c r="AB24" s="16"/>
      <c r="AC24" s="16"/>
      <c r="AD24" s="16"/>
      <c r="AE24" s="16"/>
      <c r="AF24" s="16"/>
      <c r="AG24" s="16"/>
      <c r="AH24" s="16"/>
      <c r="AI24" s="16"/>
    </row>
    <row r="25" spans="17:35" x14ac:dyDescent="0.25">
      <c r="Q25" s="16"/>
      <c r="R25" s="16"/>
      <c r="S25" s="16"/>
      <c r="T25" s="16"/>
      <c r="U25" s="16"/>
      <c r="V25" s="16"/>
      <c r="W25" s="16"/>
      <c r="X25" s="16"/>
      <c r="Y25" s="16"/>
      <c r="Z25" s="16"/>
      <c r="AA25" s="16"/>
      <c r="AB25" s="16"/>
      <c r="AC25" s="16"/>
      <c r="AD25" s="16"/>
      <c r="AE25" s="16"/>
      <c r="AF25" s="16"/>
      <c r="AG25" s="16"/>
      <c r="AH25" s="16"/>
      <c r="AI25" s="16"/>
    </row>
    <row r="26" spans="17:35" x14ac:dyDescent="0.25">
      <c r="Q26" s="16"/>
      <c r="R26" s="16"/>
      <c r="S26" s="16"/>
      <c r="T26" s="16"/>
      <c r="U26" s="16"/>
      <c r="V26" s="16"/>
      <c r="W26" s="16"/>
      <c r="X26" s="16"/>
      <c r="Y26" s="16"/>
      <c r="Z26" s="16"/>
      <c r="AA26" s="16"/>
      <c r="AB26" s="16"/>
      <c r="AC26" s="16"/>
      <c r="AD26" s="16"/>
      <c r="AE26" s="16"/>
      <c r="AF26" s="16"/>
      <c r="AG26" s="16"/>
      <c r="AH26" s="16"/>
      <c r="AI26" s="16"/>
    </row>
    <row r="27" spans="17:35" x14ac:dyDescent="0.25">
      <c r="Q27" s="16"/>
      <c r="R27" s="16"/>
      <c r="S27" s="16"/>
      <c r="T27" s="16"/>
      <c r="U27" s="16"/>
      <c r="V27" s="16"/>
      <c r="W27" s="16"/>
      <c r="X27" s="16"/>
      <c r="Y27" s="16"/>
      <c r="Z27" s="16"/>
      <c r="AA27" s="16"/>
      <c r="AB27" s="16"/>
      <c r="AC27" s="16"/>
      <c r="AD27" s="16"/>
      <c r="AE27" s="16"/>
      <c r="AF27" s="16"/>
      <c r="AG27" s="16"/>
      <c r="AH27" s="16"/>
      <c r="AI27" s="16"/>
    </row>
    <row r="28" spans="17:35" x14ac:dyDescent="0.25">
      <c r="Q28" s="16"/>
      <c r="R28" s="16"/>
      <c r="S28" s="16"/>
      <c r="T28" s="16"/>
      <c r="U28" s="16"/>
      <c r="V28" s="16"/>
      <c r="W28" s="16"/>
      <c r="X28" s="16"/>
      <c r="Y28" s="16"/>
      <c r="Z28" s="16"/>
      <c r="AA28" s="16"/>
      <c r="AB28" s="16"/>
      <c r="AC28" s="16"/>
      <c r="AD28" s="16"/>
      <c r="AE28" s="16"/>
      <c r="AF28" s="16"/>
      <c r="AG28" s="16"/>
      <c r="AH28" s="16"/>
      <c r="AI28" s="16"/>
    </row>
    <row r="29" spans="17:35" x14ac:dyDescent="0.25">
      <c r="Q29" s="16"/>
      <c r="R29" s="16"/>
      <c r="S29" s="16"/>
      <c r="T29" s="16"/>
      <c r="U29" s="16"/>
      <c r="V29" s="16"/>
      <c r="W29" s="16"/>
      <c r="X29" s="16"/>
      <c r="Y29" s="16"/>
      <c r="Z29" s="16"/>
      <c r="AA29" s="16"/>
      <c r="AB29" s="16"/>
      <c r="AC29" s="16"/>
      <c r="AD29" s="16"/>
      <c r="AE29" s="16"/>
      <c r="AF29" s="16"/>
      <c r="AG29" s="16"/>
      <c r="AH29" s="16"/>
      <c r="AI29" s="16"/>
    </row>
    <row r="30" spans="17:35" x14ac:dyDescent="0.25">
      <c r="Q30" s="16"/>
      <c r="R30" s="16"/>
      <c r="S30" s="16"/>
      <c r="T30" s="16"/>
      <c r="U30" s="16"/>
      <c r="V30" s="16"/>
      <c r="W30" s="16"/>
      <c r="X30" s="16"/>
      <c r="Y30" s="16"/>
      <c r="Z30" s="16"/>
      <c r="AA30" s="16"/>
      <c r="AB30" s="16"/>
      <c r="AC30" s="16"/>
      <c r="AD30" s="16"/>
      <c r="AE30" s="16"/>
      <c r="AF30" s="16"/>
      <c r="AG30" s="16"/>
      <c r="AH30" s="16"/>
      <c r="AI30" s="16"/>
    </row>
    <row r="31" spans="17:35" x14ac:dyDescent="0.25">
      <c r="Q31" s="16"/>
      <c r="R31" s="16"/>
      <c r="S31" s="16"/>
      <c r="T31" s="16"/>
      <c r="U31" s="16"/>
      <c r="V31" s="16"/>
      <c r="W31" s="16"/>
      <c r="X31" s="16"/>
      <c r="Y31" s="16"/>
      <c r="Z31" s="16"/>
      <c r="AA31" s="16"/>
      <c r="AB31" s="16"/>
      <c r="AC31" s="16"/>
      <c r="AD31" s="16"/>
      <c r="AE31" s="16"/>
      <c r="AF31" s="16"/>
      <c r="AG31" s="16"/>
      <c r="AH31" s="16"/>
      <c r="AI31" s="16"/>
    </row>
    <row r="32" spans="17:35" x14ac:dyDescent="0.25">
      <c r="Q32" s="16"/>
      <c r="R32" s="16"/>
      <c r="S32" s="16"/>
      <c r="T32" s="16"/>
      <c r="U32" s="16"/>
      <c r="V32" s="16"/>
      <c r="W32" s="16"/>
      <c r="X32" s="16"/>
      <c r="Y32" s="16"/>
      <c r="Z32" s="16"/>
      <c r="AA32" s="16"/>
      <c r="AB32" s="16"/>
      <c r="AC32" s="16"/>
      <c r="AD32" s="16"/>
      <c r="AE32" s="16"/>
      <c r="AF32" s="16"/>
      <c r="AG32" s="16"/>
      <c r="AH32" s="16"/>
      <c r="AI32" s="16"/>
    </row>
    <row r="33" spans="17:35" x14ac:dyDescent="0.25">
      <c r="Q33" s="16"/>
      <c r="R33" s="16"/>
      <c r="S33" s="16"/>
      <c r="T33" s="16"/>
      <c r="U33" s="16"/>
      <c r="V33" s="16"/>
      <c r="W33" s="16"/>
      <c r="X33" s="16"/>
      <c r="Y33" s="16"/>
      <c r="Z33" s="16"/>
      <c r="AA33" s="16"/>
      <c r="AB33" s="16"/>
      <c r="AC33" s="16"/>
      <c r="AD33" s="16"/>
      <c r="AE33" s="16"/>
      <c r="AF33" s="16"/>
      <c r="AG33" s="16"/>
      <c r="AH33" s="16"/>
      <c r="AI33" s="16"/>
    </row>
    <row r="34" spans="17:35" x14ac:dyDescent="0.25">
      <c r="Q34" s="16"/>
      <c r="R34" s="16"/>
      <c r="S34" s="16"/>
      <c r="T34" s="16"/>
      <c r="U34" s="16"/>
      <c r="V34" s="16"/>
      <c r="W34" s="16"/>
      <c r="X34" s="16"/>
      <c r="Y34" s="16"/>
      <c r="Z34" s="16"/>
      <c r="AA34" s="16"/>
      <c r="AB34" s="16"/>
      <c r="AC34" s="16"/>
      <c r="AD34" s="16"/>
      <c r="AE34" s="16"/>
      <c r="AF34" s="16"/>
      <c r="AG34" s="16"/>
      <c r="AH34" s="16"/>
      <c r="AI34" s="16"/>
    </row>
    <row r="35" spans="17:35" x14ac:dyDescent="0.25">
      <c r="Q35" s="16"/>
      <c r="R35" s="16"/>
      <c r="S35" s="16"/>
      <c r="T35" s="16"/>
      <c r="U35" s="16"/>
      <c r="V35" s="16"/>
      <c r="W35" s="16"/>
      <c r="X35" s="16"/>
      <c r="Y35" s="16"/>
      <c r="Z35" s="16"/>
      <c r="AA35" s="16"/>
      <c r="AB35" s="16"/>
      <c r="AC35" s="16"/>
      <c r="AD35" s="16"/>
      <c r="AE35" s="16"/>
      <c r="AF35" s="16"/>
      <c r="AG35" s="16"/>
      <c r="AH35" s="16"/>
      <c r="AI35" s="16"/>
    </row>
    <row r="36" spans="17:35" x14ac:dyDescent="0.25">
      <c r="Q36" s="16"/>
      <c r="R36" s="16"/>
      <c r="S36" s="16"/>
      <c r="T36" s="16"/>
      <c r="U36" s="16"/>
      <c r="V36" s="16"/>
      <c r="W36" s="16"/>
      <c r="X36" s="16"/>
      <c r="Y36" s="16"/>
      <c r="Z36" s="16"/>
      <c r="AA36" s="16"/>
      <c r="AB36" s="16"/>
      <c r="AC36" s="16"/>
      <c r="AD36" s="16"/>
      <c r="AE36" s="16"/>
      <c r="AF36" s="16"/>
      <c r="AG36" s="16"/>
      <c r="AH36" s="16"/>
      <c r="AI36" s="16"/>
    </row>
    <row r="37" spans="17:35" x14ac:dyDescent="0.25">
      <c r="Q37" s="16"/>
      <c r="R37" s="16"/>
      <c r="S37" s="16"/>
      <c r="T37" s="16"/>
      <c r="U37" s="16"/>
      <c r="V37" s="16"/>
      <c r="W37" s="16"/>
      <c r="X37" s="16"/>
      <c r="Y37" s="16"/>
      <c r="Z37" s="16"/>
      <c r="AA37" s="16"/>
      <c r="AB37" s="16"/>
      <c r="AC37" s="16"/>
      <c r="AD37" s="16"/>
      <c r="AE37" s="16"/>
      <c r="AF37" s="16"/>
      <c r="AG37" s="16"/>
      <c r="AH37" s="16"/>
      <c r="AI37" s="16"/>
    </row>
    <row r="38" spans="17:35" x14ac:dyDescent="0.25">
      <c r="Q38" s="16"/>
      <c r="R38" s="16"/>
      <c r="S38" s="16"/>
      <c r="T38" s="16"/>
      <c r="U38" s="16"/>
      <c r="V38" s="16"/>
      <c r="W38" s="16"/>
      <c r="X38" s="16"/>
      <c r="Y38" s="16"/>
      <c r="Z38" s="16"/>
      <c r="AA38" s="16"/>
      <c r="AB38" s="16"/>
      <c r="AC38" s="16"/>
      <c r="AD38" s="16"/>
      <c r="AE38" s="16"/>
      <c r="AF38" s="16"/>
      <c r="AG38" s="16"/>
      <c r="AH38" s="16"/>
      <c r="AI38" s="16"/>
    </row>
    <row r="39" spans="17:35" x14ac:dyDescent="0.25">
      <c r="Q39" s="16"/>
      <c r="R39" s="16"/>
      <c r="S39" s="16"/>
      <c r="T39" s="16"/>
      <c r="U39" s="16"/>
      <c r="V39" s="16"/>
      <c r="W39" s="16"/>
      <c r="X39" s="16"/>
      <c r="Y39" s="16"/>
      <c r="Z39" s="16"/>
      <c r="AA39" s="16"/>
      <c r="AB39" s="16"/>
      <c r="AC39" s="16"/>
      <c r="AD39" s="16"/>
      <c r="AE39" s="16"/>
      <c r="AF39" s="16"/>
      <c r="AG39" s="16"/>
      <c r="AH39" s="16"/>
      <c r="AI39" s="16"/>
    </row>
    <row r="40" spans="17:35" x14ac:dyDescent="0.25">
      <c r="Q40" s="16"/>
      <c r="R40" s="16"/>
      <c r="S40" s="16"/>
      <c r="T40" s="16"/>
      <c r="U40" s="16"/>
      <c r="V40" s="16"/>
      <c r="W40" s="16"/>
      <c r="X40" s="16"/>
      <c r="Y40" s="16"/>
      <c r="Z40" s="16"/>
      <c r="AA40" s="16"/>
      <c r="AB40" s="16"/>
      <c r="AC40" s="16"/>
      <c r="AD40" s="16"/>
      <c r="AE40" s="16"/>
      <c r="AF40" s="16"/>
      <c r="AG40" s="16"/>
      <c r="AH40" s="16"/>
      <c r="AI40" s="16"/>
    </row>
    <row r="41" spans="17:35" x14ac:dyDescent="0.25">
      <c r="Q41" s="16"/>
      <c r="R41" s="16"/>
      <c r="S41" s="16"/>
      <c r="T41" s="16"/>
      <c r="U41" s="16"/>
      <c r="V41" s="16"/>
      <c r="W41" s="16"/>
      <c r="X41" s="16"/>
      <c r="Y41" s="16"/>
      <c r="Z41" s="16"/>
      <c r="AA41" s="16"/>
      <c r="AB41" s="16"/>
      <c r="AC41" s="16"/>
      <c r="AD41" s="16"/>
      <c r="AE41" s="16"/>
      <c r="AF41" s="16"/>
      <c r="AG41" s="16"/>
      <c r="AH41" s="16"/>
      <c r="AI41" s="16"/>
    </row>
    <row r="42" spans="17:35" x14ac:dyDescent="0.25">
      <c r="Q42" s="16"/>
      <c r="R42" s="16"/>
      <c r="S42" s="16"/>
      <c r="T42" s="16"/>
      <c r="U42" s="16"/>
      <c r="V42" s="16"/>
      <c r="W42" s="16"/>
      <c r="X42" s="16"/>
      <c r="Y42" s="16"/>
      <c r="Z42" s="16"/>
      <c r="AA42" s="16"/>
      <c r="AB42" s="16"/>
      <c r="AC42" s="16"/>
      <c r="AD42" s="16"/>
      <c r="AE42" s="16"/>
      <c r="AF42" s="16"/>
      <c r="AG42" s="16"/>
      <c r="AH42" s="16"/>
      <c r="AI42" s="16"/>
    </row>
    <row r="43" spans="17:35" x14ac:dyDescent="0.25">
      <c r="Q43" s="16"/>
      <c r="R43" s="16"/>
      <c r="S43" s="16"/>
      <c r="T43" s="16"/>
      <c r="U43" s="16"/>
      <c r="V43" s="16"/>
      <c r="W43" s="16"/>
      <c r="X43" s="16"/>
      <c r="Y43" s="16"/>
      <c r="Z43" s="16"/>
      <c r="AA43" s="16"/>
      <c r="AB43" s="16"/>
      <c r="AC43" s="16"/>
      <c r="AD43" s="16"/>
      <c r="AE43" s="16"/>
      <c r="AF43" s="16"/>
      <c r="AG43" s="16"/>
      <c r="AH43" s="16"/>
      <c r="AI43" s="16"/>
    </row>
    <row r="44" spans="17:35" x14ac:dyDescent="0.25">
      <c r="Q44" s="16"/>
      <c r="R44" s="16"/>
      <c r="S44" s="16"/>
      <c r="T44" s="16"/>
      <c r="U44" s="16"/>
      <c r="V44" s="16"/>
      <c r="W44" s="16"/>
      <c r="X44" s="16"/>
      <c r="Y44" s="16"/>
      <c r="Z44" s="16"/>
      <c r="AA44" s="16"/>
      <c r="AB44" s="16"/>
      <c r="AC44" s="16"/>
      <c r="AD44" s="16"/>
      <c r="AE44" s="16"/>
      <c r="AF44" s="16"/>
      <c r="AG44" s="16"/>
      <c r="AH44" s="16"/>
      <c r="AI44" s="16"/>
    </row>
    <row r="45" spans="17:35" x14ac:dyDescent="0.25">
      <c r="Q45" s="16"/>
      <c r="R45" s="16"/>
      <c r="S45" s="16"/>
      <c r="T45" s="16"/>
      <c r="U45" s="16"/>
      <c r="V45" s="16"/>
      <c r="W45" s="16"/>
      <c r="X45" s="16"/>
      <c r="Y45" s="16"/>
      <c r="Z45" s="16"/>
      <c r="AA45" s="16"/>
      <c r="AB45" s="16"/>
      <c r="AC45" s="16"/>
      <c r="AD45" s="16"/>
      <c r="AE45" s="16"/>
      <c r="AF45" s="16"/>
      <c r="AG45" s="16"/>
      <c r="AH45" s="16"/>
      <c r="AI45" s="16"/>
    </row>
    <row r="46" spans="17:35" x14ac:dyDescent="0.25">
      <c r="Q46" s="16"/>
      <c r="R46" s="16"/>
      <c r="S46" s="16"/>
      <c r="T46" s="16"/>
      <c r="U46" s="16"/>
      <c r="V46" s="16"/>
      <c r="W46" s="16"/>
      <c r="X46" s="16"/>
      <c r="Y46" s="16"/>
      <c r="Z46" s="16"/>
      <c r="AA46" s="16"/>
      <c r="AB46" s="16"/>
      <c r="AC46" s="16"/>
      <c r="AD46" s="16"/>
      <c r="AE46" s="16"/>
      <c r="AF46" s="16"/>
      <c r="AG46" s="16"/>
      <c r="AH46" s="16"/>
      <c r="AI46" s="16"/>
    </row>
    <row r="47" spans="17:35" x14ac:dyDescent="0.25">
      <c r="Q47" s="16"/>
      <c r="R47" s="16"/>
      <c r="S47" s="16"/>
      <c r="T47" s="16"/>
      <c r="U47" s="16"/>
      <c r="V47" s="16"/>
      <c r="W47" s="16"/>
      <c r="X47" s="16"/>
      <c r="Y47" s="16"/>
      <c r="Z47" s="16"/>
      <c r="AA47" s="16"/>
      <c r="AB47" s="16"/>
      <c r="AC47" s="16"/>
      <c r="AD47" s="16"/>
      <c r="AE47" s="16"/>
      <c r="AF47" s="16"/>
      <c r="AG47" s="16"/>
      <c r="AH47" s="16"/>
      <c r="AI47" s="16"/>
    </row>
    <row r="48" spans="17:35" x14ac:dyDescent="0.25">
      <c r="Q48" s="16"/>
      <c r="R48" s="16"/>
      <c r="S48" s="16"/>
      <c r="T48" s="16"/>
      <c r="U48" s="16"/>
      <c r="V48" s="16"/>
      <c r="W48" s="16"/>
      <c r="X48" s="16"/>
      <c r="Y48" s="16"/>
      <c r="Z48" s="16"/>
      <c r="AA48" s="16"/>
      <c r="AB48" s="16"/>
      <c r="AC48" s="16"/>
      <c r="AD48" s="16"/>
      <c r="AE48" s="16"/>
      <c r="AF48" s="16"/>
      <c r="AG48" s="16"/>
      <c r="AH48" s="16"/>
      <c r="AI48" s="16"/>
    </row>
    <row r="49" spans="17:35" x14ac:dyDescent="0.25">
      <c r="Q49" s="16"/>
      <c r="R49" s="16"/>
      <c r="S49" s="16"/>
      <c r="T49" s="16"/>
      <c r="U49" s="16"/>
      <c r="V49" s="16"/>
      <c r="W49" s="16"/>
      <c r="X49" s="16"/>
      <c r="Y49" s="16"/>
      <c r="Z49" s="16"/>
      <c r="AA49" s="16"/>
      <c r="AB49" s="16"/>
      <c r="AC49" s="16"/>
      <c r="AD49" s="16"/>
      <c r="AE49" s="16"/>
      <c r="AF49" s="16"/>
      <c r="AG49" s="16"/>
      <c r="AH49" s="16"/>
      <c r="AI49" s="16"/>
    </row>
    <row r="50" spans="17:35" x14ac:dyDescent="0.25">
      <c r="Q50" s="16"/>
      <c r="R50" s="16"/>
      <c r="S50" s="16"/>
      <c r="T50" s="16"/>
      <c r="U50" s="16"/>
      <c r="V50" s="16"/>
      <c r="W50" s="16"/>
      <c r="X50" s="16"/>
      <c r="Y50" s="16"/>
      <c r="Z50" s="16"/>
      <c r="AA50" s="16"/>
      <c r="AB50" s="16"/>
      <c r="AC50" s="16"/>
      <c r="AD50" s="16"/>
      <c r="AE50" s="16"/>
      <c r="AF50" s="16"/>
      <c r="AG50" s="16"/>
      <c r="AH50" s="16"/>
      <c r="AI50" s="16"/>
    </row>
    <row r="51" spans="17:35" x14ac:dyDescent="0.25">
      <c r="Q51" s="16"/>
      <c r="R51" s="16"/>
      <c r="S51" s="16"/>
      <c r="T51" s="16"/>
      <c r="U51" s="16"/>
      <c r="V51" s="16"/>
      <c r="W51" s="16"/>
      <c r="X51" s="16"/>
      <c r="Y51" s="16"/>
      <c r="Z51" s="16"/>
      <c r="AA51" s="16"/>
      <c r="AB51" s="16"/>
      <c r="AC51" s="16"/>
      <c r="AD51" s="16"/>
      <c r="AE51" s="16"/>
      <c r="AF51" s="16"/>
      <c r="AG51" s="16"/>
      <c r="AH51" s="16"/>
      <c r="AI51" s="16"/>
    </row>
    <row r="52" spans="17:35" x14ac:dyDescent="0.25">
      <c r="Q52" s="16"/>
      <c r="R52" s="16"/>
      <c r="S52" s="16"/>
      <c r="T52" s="16"/>
      <c r="U52" s="16"/>
      <c r="V52" s="16"/>
      <c r="W52" s="16"/>
      <c r="X52" s="16"/>
      <c r="Y52" s="16"/>
      <c r="Z52" s="16"/>
      <c r="AA52" s="16"/>
      <c r="AB52" s="16"/>
      <c r="AC52" s="16"/>
      <c r="AD52" s="16"/>
      <c r="AE52" s="16"/>
      <c r="AF52" s="16"/>
      <c r="AG52" s="16"/>
      <c r="AH52" s="16"/>
      <c r="AI52" s="16"/>
    </row>
    <row r="53" spans="17:35" x14ac:dyDescent="0.25">
      <c r="Q53" s="16"/>
      <c r="R53" s="16"/>
      <c r="S53" s="16"/>
      <c r="T53" s="16"/>
      <c r="U53" s="16"/>
      <c r="V53" s="16"/>
      <c r="W53" s="16"/>
      <c r="X53" s="16"/>
      <c r="Y53" s="16"/>
      <c r="Z53" s="16"/>
      <c r="AA53" s="16"/>
      <c r="AB53" s="16"/>
      <c r="AC53" s="16"/>
      <c r="AD53" s="16"/>
      <c r="AE53" s="16"/>
      <c r="AF53" s="16"/>
      <c r="AG53" s="16"/>
      <c r="AH53" s="16"/>
      <c r="AI53" s="16"/>
    </row>
  </sheetData>
  <sheetProtection algorithmName="SHA-512" hashValue="BjAp6b1fqCkPHusiTQMFNudunvUQcxIZxRU8pWR6FYyr/AT5SAHjbnJHlzwduRM3VkeHFF7JJNDwk/7ioQm3gg==" saltValue="ZjMxIEvOmpAHbqgoreHMUA==" spinCount="100000" sheet="1" objects="1" scenario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8:H60"/>
  <sheetViews>
    <sheetView zoomScale="60" zoomScaleNormal="60" workbookViewId="0"/>
  </sheetViews>
  <sheetFormatPr defaultColWidth="9.140625" defaultRowHeight="15" x14ac:dyDescent="0.25"/>
  <cols>
    <col min="1" max="1" width="12.5703125" style="1" customWidth="1"/>
    <col min="2" max="2" width="50.85546875" style="1" customWidth="1"/>
    <col min="3" max="3" width="39.85546875" style="1" customWidth="1"/>
    <col min="4" max="4" width="39.5703125" style="1" customWidth="1"/>
    <col min="5" max="5" width="11.5703125" style="1" customWidth="1"/>
    <col min="6" max="6" width="11.140625" style="1" customWidth="1"/>
    <col min="7" max="16384" width="9.140625" style="1"/>
  </cols>
  <sheetData>
    <row r="28" spans="2:4" ht="25.5" x14ac:dyDescent="0.35">
      <c r="B28" s="18"/>
      <c r="C28" s="93" t="s">
        <v>3</v>
      </c>
      <c r="D28" s="94"/>
    </row>
    <row r="29" spans="2:4" ht="25.5" x14ac:dyDescent="0.35">
      <c r="B29" s="24" t="s">
        <v>1</v>
      </c>
      <c r="C29" s="19" t="s">
        <v>4</v>
      </c>
      <c r="D29" s="19" t="s">
        <v>5</v>
      </c>
    </row>
    <row r="30" spans="2:4" ht="25.5" x14ac:dyDescent="0.35">
      <c r="B30" s="20" t="s">
        <v>6</v>
      </c>
      <c r="C30" s="21">
        <v>200000</v>
      </c>
      <c r="D30" s="21">
        <v>100000</v>
      </c>
    </row>
    <row r="31" spans="2:4" ht="25.5" x14ac:dyDescent="0.35">
      <c r="B31" s="20" t="s">
        <v>7</v>
      </c>
      <c r="C31" s="21">
        <v>100000</v>
      </c>
      <c r="D31" s="21">
        <v>20000</v>
      </c>
    </row>
    <row r="32" spans="2:4" ht="25.5" x14ac:dyDescent="0.35">
      <c r="B32" s="20" t="s">
        <v>8</v>
      </c>
      <c r="C32" s="21">
        <v>20000</v>
      </c>
      <c r="D32" s="21">
        <v>10000</v>
      </c>
    </row>
    <row r="33" spans="1:7" ht="24.75" x14ac:dyDescent="0.3">
      <c r="B33" s="25" t="s">
        <v>15</v>
      </c>
      <c r="C33" s="26">
        <v>0.1</v>
      </c>
      <c r="D33" s="26">
        <v>0.9</v>
      </c>
    </row>
    <row r="34" spans="1:7" x14ac:dyDescent="0.25">
      <c r="B34" s="17"/>
      <c r="C34" s="17"/>
      <c r="D34" s="17"/>
    </row>
    <row r="35" spans="1:7" x14ac:dyDescent="0.25">
      <c r="B35" s="17"/>
      <c r="C35" s="17"/>
      <c r="D35" s="17"/>
    </row>
    <row r="36" spans="1:7" x14ac:dyDescent="0.25">
      <c r="B36" s="17"/>
      <c r="C36" s="17"/>
      <c r="D36" s="17"/>
    </row>
    <row r="37" spans="1:7" x14ac:dyDescent="0.25">
      <c r="B37" s="17"/>
      <c r="C37" s="17"/>
      <c r="D37" s="17"/>
    </row>
    <row r="38" spans="1:7" ht="25.15" customHeight="1" x14ac:dyDescent="0.25">
      <c r="B38" s="17"/>
      <c r="C38" s="17"/>
      <c r="D38" s="17"/>
    </row>
    <row r="39" spans="1:7" ht="29.45" customHeight="1" x14ac:dyDescent="0.25">
      <c r="B39" s="17"/>
      <c r="C39" s="17"/>
      <c r="D39" s="17"/>
    </row>
    <row r="40" spans="1:7" ht="15" customHeight="1" x14ac:dyDescent="0.25">
      <c r="B40" s="17"/>
      <c r="C40" s="17"/>
      <c r="D40" s="17"/>
    </row>
    <row r="41" spans="1:7" ht="15" customHeight="1" x14ac:dyDescent="0.25"/>
    <row r="42" spans="1:7" ht="57.75" customHeight="1" x14ac:dyDescent="0.25"/>
    <row r="43" spans="1:7" ht="32.25" customHeight="1" x14ac:dyDescent="0.25">
      <c r="A43" s="3"/>
      <c r="B43" s="3"/>
      <c r="C43" s="3"/>
      <c r="D43" s="3"/>
      <c r="E43" s="3"/>
      <c r="G43" s="7">
        <v>0</v>
      </c>
    </row>
    <row r="44" spans="1:7" ht="25.5" customHeight="1" x14ac:dyDescent="0.25">
      <c r="A44" s="3"/>
      <c r="B44" s="3"/>
      <c r="C44" s="3"/>
      <c r="D44" s="3"/>
      <c r="E44" s="3"/>
      <c r="G44" s="7"/>
    </row>
    <row r="45" spans="1:7" x14ac:dyDescent="0.25">
      <c r="A45" s="3"/>
      <c r="B45" s="3"/>
      <c r="C45" s="3"/>
      <c r="D45" s="3"/>
      <c r="E45" s="3"/>
      <c r="G45" s="7">
        <v>60000</v>
      </c>
    </row>
    <row r="46" spans="1:7" x14ac:dyDescent="0.25">
      <c r="A46" s="3"/>
      <c r="B46" s="3"/>
      <c r="C46" s="3"/>
      <c r="D46" s="3"/>
      <c r="E46" s="3"/>
      <c r="G46" s="7"/>
    </row>
    <row r="47" spans="1:7" ht="25.5" customHeight="1" x14ac:dyDescent="0.25">
      <c r="A47" s="3"/>
      <c r="B47" s="3"/>
      <c r="C47" s="3"/>
      <c r="D47" s="3"/>
      <c r="E47" s="3"/>
      <c r="G47" s="7">
        <v>110000</v>
      </c>
    </row>
    <row r="48" spans="1:7" ht="25.5" customHeight="1" x14ac:dyDescent="0.25">
      <c r="A48" s="3"/>
      <c r="B48" s="3"/>
      <c r="C48" s="3"/>
      <c r="D48" s="3"/>
      <c r="E48" s="3"/>
      <c r="G48" s="7"/>
    </row>
    <row r="49" spans="1:8" ht="27.75" customHeight="1" x14ac:dyDescent="0.25">
      <c r="A49" s="3"/>
      <c r="B49" s="3"/>
      <c r="C49" s="3"/>
      <c r="D49" s="3"/>
      <c r="E49" s="3"/>
      <c r="F49" s="3"/>
      <c r="G49" s="4"/>
    </row>
    <row r="50" spans="1:8" ht="27" customHeight="1" x14ac:dyDescent="0.25">
      <c r="A50" s="3"/>
      <c r="B50" s="3"/>
      <c r="C50" s="3"/>
      <c r="D50" s="3"/>
      <c r="E50" s="3"/>
      <c r="F50" s="3"/>
      <c r="G50" s="3"/>
    </row>
    <row r="51" spans="1:8" ht="15" customHeight="1" x14ac:dyDescent="0.25">
      <c r="A51" s="5"/>
      <c r="B51" s="7">
        <v>75</v>
      </c>
      <c r="C51" s="7"/>
      <c r="D51" s="7">
        <v>98</v>
      </c>
      <c r="E51" s="5"/>
      <c r="F51" s="5"/>
      <c r="G51" s="3"/>
    </row>
    <row r="52" spans="1:8" x14ac:dyDescent="0.25">
      <c r="A52" s="5"/>
      <c r="B52" s="7">
        <v>45</v>
      </c>
      <c r="C52" s="7"/>
      <c r="D52" s="7">
        <v>37</v>
      </c>
      <c r="E52" s="5"/>
      <c r="F52" s="5"/>
    </row>
    <row r="53" spans="1:8" x14ac:dyDescent="0.25">
      <c r="A53" s="5"/>
      <c r="B53" s="7">
        <v>25</v>
      </c>
      <c r="C53" s="7"/>
      <c r="D53" s="7">
        <v>43</v>
      </c>
      <c r="E53" s="5"/>
      <c r="F53" s="5"/>
    </row>
    <row r="54" spans="1:8" x14ac:dyDescent="0.25">
      <c r="A54" s="5"/>
      <c r="B54" s="7">
        <v>100</v>
      </c>
      <c r="C54" s="7"/>
      <c r="D54" s="7">
        <v>61</v>
      </c>
      <c r="E54" s="5"/>
      <c r="F54" s="5"/>
    </row>
    <row r="55" spans="1:8" x14ac:dyDescent="0.25">
      <c r="A55" s="5"/>
      <c r="B55" s="7">
        <v>100</v>
      </c>
      <c r="C55" s="7"/>
      <c r="D55" s="7">
        <v>30</v>
      </c>
      <c r="E55" s="5"/>
      <c r="F55" s="5"/>
    </row>
    <row r="56" spans="1:8" x14ac:dyDescent="0.25">
      <c r="A56" s="5"/>
      <c r="B56" s="6"/>
      <c r="C56" s="6"/>
      <c r="D56" s="5"/>
      <c r="E56" s="5"/>
      <c r="F56" s="5"/>
    </row>
    <row r="57" spans="1:8" x14ac:dyDescent="0.25">
      <c r="A57" s="5"/>
      <c r="B57" s="6"/>
      <c r="C57" s="6"/>
      <c r="D57" s="5"/>
      <c r="E57" s="5"/>
      <c r="F57" s="5"/>
    </row>
    <row r="60" spans="1:8" x14ac:dyDescent="0.25">
      <c r="H60" s="10"/>
    </row>
  </sheetData>
  <mergeCells count="1">
    <mergeCell ref="C28:D28"/>
  </mergeCells>
  <pageMargins left="0.7" right="0.7" top="0.75" bottom="0.75" header="0.3" footer="0.3"/>
  <pageSetup scale="4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4:U64"/>
  <sheetViews>
    <sheetView topLeftCell="A31" zoomScale="50" zoomScaleNormal="50" workbookViewId="0"/>
  </sheetViews>
  <sheetFormatPr defaultColWidth="9.140625" defaultRowHeight="15" x14ac:dyDescent="0.25"/>
  <cols>
    <col min="1" max="1" width="9.140625" style="45"/>
    <col min="2" max="2" width="9.28515625" style="45" customWidth="1"/>
    <col min="3" max="3" width="18.42578125" style="45" customWidth="1"/>
    <col min="4" max="4" width="15.140625" style="45" customWidth="1"/>
    <col min="5" max="5" width="20.42578125" style="45" customWidth="1"/>
    <col min="6" max="6" width="17.5703125" style="45" customWidth="1"/>
    <col min="7" max="7" width="20.42578125" style="45" customWidth="1"/>
    <col min="8" max="8" width="17.7109375" style="45" customWidth="1"/>
    <col min="9" max="9" width="14.5703125" style="45" customWidth="1"/>
    <col min="10" max="10" width="4.85546875" style="45" customWidth="1"/>
    <col min="11" max="11" width="14.7109375" style="45" customWidth="1"/>
    <col min="12" max="12" width="15.7109375" style="45" customWidth="1"/>
    <col min="13" max="13" width="20.42578125" style="45" customWidth="1"/>
    <col min="14" max="14" width="19.85546875" style="45" customWidth="1"/>
    <col min="15" max="15" width="11" style="45" customWidth="1"/>
    <col min="16" max="16" width="9.7109375" style="45" customWidth="1"/>
    <col min="17" max="17" width="7.7109375" style="45" customWidth="1"/>
    <col min="18" max="18" width="10.7109375" style="45" customWidth="1"/>
    <col min="19" max="19" width="10.85546875" style="45" customWidth="1"/>
    <col min="20" max="20" width="11" style="45" customWidth="1"/>
    <col min="21" max="21" width="8.28515625" style="45" customWidth="1"/>
    <col min="22" max="22" width="12.28515625" style="45" customWidth="1"/>
    <col min="23" max="23" width="10.7109375" style="45" customWidth="1"/>
    <col min="24" max="16384" width="9.140625" style="45"/>
  </cols>
  <sheetData>
    <row r="24" spans="4:21" ht="14.45" customHeight="1" x14ac:dyDescent="0.25"/>
    <row r="28" spans="4:21" ht="6.75" customHeight="1" x14ac:dyDescent="0.25"/>
    <row r="29" spans="4:21" ht="69" customHeight="1" x14ac:dyDescent="0.25">
      <c r="D29" s="46"/>
      <c r="E29" s="47" t="s">
        <v>28</v>
      </c>
      <c r="F29" s="47" t="s">
        <v>29</v>
      </c>
      <c r="G29" s="47" t="s">
        <v>30</v>
      </c>
      <c r="H29" s="47" t="s">
        <v>31</v>
      </c>
    </row>
    <row r="30" spans="4:21" ht="85.5" customHeight="1" x14ac:dyDescent="0.25">
      <c r="D30" s="46">
        <v>1</v>
      </c>
      <c r="E30" s="48">
        <v>250</v>
      </c>
      <c r="F30" s="48">
        <v>35</v>
      </c>
      <c r="G30" s="48">
        <v>3</v>
      </c>
      <c r="H30" s="48">
        <v>6</v>
      </c>
      <c r="M30" t="s">
        <v>32</v>
      </c>
      <c r="N30"/>
      <c r="O30"/>
      <c r="P30"/>
      <c r="Q30"/>
      <c r="R30"/>
      <c r="S30"/>
      <c r="T30"/>
      <c r="U30"/>
    </row>
    <row r="31" spans="4:21" ht="27.75" customHeight="1" thickBot="1" x14ac:dyDescent="0.3">
      <c r="D31" s="46">
        <v>2</v>
      </c>
      <c r="E31" s="48">
        <v>360</v>
      </c>
      <c r="F31" s="48">
        <v>29</v>
      </c>
      <c r="G31" s="48">
        <v>4</v>
      </c>
      <c r="H31" s="48">
        <v>10</v>
      </c>
      <c r="M31"/>
      <c r="N31"/>
      <c r="O31"/>
      <c r="P31"/>
      <c r="Q31"/>
      <c r="R31"/>
      <c r="S31"/>
      <c r="T31"/>
      <c r="U31"/>
    </row>
    <row r="32" spans="4:21" ht="27.75" customHeight="1" x14ac:dyDescent="0.25">
      <c r="D32" s="46">
        <v>3</v>
      </c>
      <c r="E32" s="48">
        <v>165</v>
      </c>
      <c r="F32" s="48">
        <v>36</v>
      </c>
      <c r="G32" s="48">
        <v>7</v>
      </c>
      <c r="H32" s="48">
        <v>3</v>
      </c>
      <c r="M32" s="49" t="s">
        <v>33</v>
      </c>
      <c r="N32" s="49"/>
      <c r="O32"/>
      <c r="P32"/>
      <c r="Q32"/>
      <c r="R32"/>
      <c r="S32"/>
      <c r="T32"/>
      <c r="U32"/>
    </row>
    <row r="33" spans="4:21" ht="28.5" customHeight="1" x14ac:dyDescent="0.25">
      <c r="D33" s="46">
        <v>4</v>
      </c>
      <c r="E33" s="48">
        <v>43</v>
      </c>
      <c r="F33" s="48">
        <v>60</v>
      </c>
      <c r="G33" s="48">
        <v>6</v>
      </c>
      <c r="H33" s="48">
        <v>9</v>
      </c>
      <c r="M33" t="s">
        <v>34</v>
      </c>
      <c r="N33">
        <v>0.88969235392429868</v>
      </c>
      <c r="O33"/>
      <c r="P33"/>
      <c r="Q33"/>
      <c r="R33"/>
      <c r="S33"/>
      <c r="T33"/>
      <c r="U33"/>
    </row>
    <row r="34" spans="4:21" ht="26.25" customHeight="1" x14ac:dyDescent="0.25">
      <c r="D34" s="46">
        <v>5</v>
      </c>
      <c r="E34" s="48">
        <v>92</v>
      </c>
      <c r="F34" s="48">
        <v>65</v>
      </c>
      <c r="G34" s="48">
        <v>5</v>
      </c>
      <c r="H34" s="48">
        <v>6</v>
      </c>
      <c r="M34" t="s">
        <v>35</v>
      </c>
      <c r="N34">
        <v>0.79155248463135952</v>
      </c>
      <c r="O34"/>
      <c r="P34"/>
      <c r="Q34"/>
      <c r="R34"/>
      <c r="S34"/>
      <c r="T34"/>
      <c r="U34"/>
    </row>
    <row r="35" spans="4:21" ht="27.75" customHeight="1" x14ac:dyDescent="0.25">
      <c r="D35" s="46">
        <v>6</v>
      </c>
      <c r="E35" s="48">
        <v>200</v>
      </c>
      <c r="F35" s="48">
        <v>30</v>
      </c>
      <c r="G35" s="48">
        <v>5</v>
      </c>
      <c r="H35" s="48">
        <v>5</v>
      </c>
      <c r="M35" t="s">
        <v>36</v>
      </c>
      <c r="N35">
        <v>0.76177426815012528</v>
      </c>
      <c r="O35"/>
      <c r="P35"/>
      <c r="Q35"/>
      <c r="R35"/>
      <c r="S35"/>
      <c r="T35"/>
      <c r="U35"/>
    </row>
    <row r="36" spans="4:21" ht="27.75" customHeight="1" x14ac:dyDescent="0.25">
      <c r="D36" s="46">
        <v>7</v>
      </c>
      <c r="E36" s="48">
        <v>355</v>
      </c>
      <c r="F36" s="48">
        <v>10</v>
      </c>
      <c r="G36" s="48">
        <v>6</v>
      </c>
      <c r="H36" s="48">
        <v>7</v>
      </c>
      <c r="M36" t="s">
        <v>37</v>
      </c>
      <c r="N36">
        <v>48.28535526768011</v>
      </c>
      <c r="O36"/>
      <c r="P36"/>
      <c r="Q36"/>
      <c r="R36"/>
      <c r="S36"/>
      <c r="T36"/>
      <c r="U36"/>
    </row>
    <row r="37" spans="4:21" ht="27.75" customHeight="1" thickBot="1" x14ac:dyDescent="0.3">
      <c r="D37" s="46">
        <v>8</v>
      </c>
      <c r="E37" s="48">
        <v>290</v>
      </c>
      <c r="F37" s="48">
        <v>7</v>
      </c>
      <c r="G37" s="48">
        <v>10</v>
      </c>
      <c r="H37" s="48">
        <v>10</v>
      </c>
      <c r="I37" s="50"/>
      <c r="M37" s="51" t="s">
        <v>38</v>
      </c>
      <c r="N37" s="51">
        <v>25</v>
      </c>
      <c r="O37"/>
      <c r="P37"/>
      <c r="Q37"/>
      <c r="R37"/>
      <c r="S37"/>
      <c r="T37"/>
      <c r="U37"/>
    </row>
    <row r="38" spans="4:21" ht="29.25" customHeight="1" x14ac:dyDescent="0.25">
      <c r="D38" s="46">
        <v>9</v>
      </c>
      <c r="E38" s="48">
        <v>230</v>
      </c>
      <c r="F38" s="48">
        <v>21</v>
      </c>
      <c r="G38" s="48">
        <v>9</v>
      </c>
      <c r="H38" s="48">
        <v>11</v>
      </c>
      <c r="M38"/>
      <c r="N38"/>
      <c r="O38"/>
      <c r="P38"/>
      <c r="Q38"/>
      <c r="R38"/>
      <c r="S38"/>
      <c r="T38"/>
      <c r="U38"/>
    </row>
    <row r="39" spans="4:21" ht="31.5" customHeight="1" thickBot="1" x14ac:dyDescent="0.3">
      <c r="D39" s="46">
        <v>10</v>
      </c>
      <c r="E39" s="48">
        <v>120</v>
      </c>
      <c r="F39" s="48">
        <v>55</v>
      </c>
      <c r="G39" s="48">
        <v>2</v>
      </c>
      <c r="H39" s="48">
        <v>5</v>
      </c>
      <c r="M39" t="s">
        <v>39</v>
      </c>
      <c r="N39"/>
      <c r="O39"/>
      <c r="P39"/>
      <c r="Q39"/>
      <c r="R39"/>
      <c r="S39"/>
      <c r="T39"/>
      <c r="U39"/>
    </row>
    <row r="40" spans="4:21" ht="29.25" customHeight="1" x14ac:dyDescent="0.25">
      <c r="D40" s="46">
        <v>11</v>
      </c>
      <c r="E40" s="48">
        <v>73</v>
      </c>
      <c r="F40" s="48">
        <v>54</v>
      </c>
      <c r="G40" s="48">
        <v>12</v>
      </c>
      <c r="H40" s="48">
        <v>4</v>
      </c>
      <c r="M40" s="52"/>
      <c r="N40" s="52" t="s">
        <v>40</v>
      </c>
      <c r="O40" s="52" t="s">
        <v>41</v>
      </c>
      <c r="P40" s="52" t="s">
        <v>42</v>
      </c>
      <c r="Q40" s="52" t="s">
        <v>43</v>
      </c>
      <c r="R40" s="52" t="s">
        <v>44</v>
      </c>
      <c r="S40"/>
      <c r="T40"/>
      <c r="U40"/>
    </row>
    <row r="41" spans="4:21" ht="30" customHeight="1" x14ac:dyDescent="0.25">
      <c r="D41" s="46">
        <v>12</v>
      </c>
      <c r="E41" s="48">
        <v>205</v>
      </c>
      <c r="F41" s="48">
        <v>48</v>
      </c>
      <c r="G41" s="48">
        <v>5</v>
      </c>
      <c r="H41" s="48">
        <v>1</v>
      </c>
      <c r="M41" t="s">
        <v>45</v>
      </c>
      <c r="N41">
        <v>3</v>
      </c>
      <c r="O41">
        <v>185923.01380015226</v>
      </c>
      <c r="P41">
        <v>61974.337933384086</v>
      </c>
      <c r="Q41">
        <v>26.581594808748214</v>
      </c>
      <c r="R41">
        <v>2.4081537724258295E-7</v>
      </c>
      <c r="S41"/>
      <c r="T41"/>
      <c r="U41"/>
    </row>
    <row r="42" spans="4:21" ht="32.25" customHeight="1" x14ac:dyDescent="0.25">
      <c r="D42" s="46">
        <v>13</v>
      </c>
      <c r="E42" s="48">
        <v>400</v>
      </c>
      <c r="F42" s="48">
        <v>20</v>
      </c>
      <c r="G42" s="48">
        <v>5</v>
      </c>
      <c r="H42" s="48">
        <v>15</v>
      </c>
      <c r="M42" t="s">
        <v>46</v>
      </c>
      <c r="N42">
        <v>21</v>
      </c>
      <c r="O42">
        <v>48960.98619984775</v>
      </c>
      <c r="P42">
        <v>2331.4755333260832</v>
      </c>
      <c r="Q42"/>
      <c r="R42"/>
      <c r="S42"/>
      <c r="T42"/>
      <c r="U42"/>
    </row>
    <row r="43" spans="4:21" ht="29.25" customHeight="1" thickBot="1" x14ac:dyDescent="0.3">
      <c r="D43" s="46">
        <v>14</v>
      </c>
      <c r="E43" s="48">
        <v>320</v>
      </c>
      <c r="F43" s="48">
        <v>39</v>
      </c>
      <c r="G43" s="48">
        <v>4</v>
      </c>
      <c r="H43" s="48">
        <v>7</v>
      </c>
      <c r="M43" s="51" t="s">
        <v>47</v>
      </c>
      <c r="N43" s="51">
        <v>24</v>
      </c>
      <c r="O43" s="51">
        <v>234884</v>
      </c>
      <c r="P43" s="51"/>
      <c r="Q43" s="51"/>
      <c r="R43" s="51"/>
      <c r="S43"/>
      <c r="T43"/>
      <c r="U43"/>
    </row>
    <row r="44" spans="4:21" ht="29.25" customHeight="1" thickBot="1" x14ac:dyDescent="0.3">
      <c r="D44" s="46">
        <v>15</v>
      </c>
      <c r="E44" s="48">
        <v>72</v>
      </c>
      <c r="F44" s="48">
        <v>60</v>
      </c>
      <c r="G44" s="48">
        <v>8</v>
      </c>
      <c r="H44" s="48">
        <v>6</v>
      </c>
      <c r="M44"/>
      <c r="N44"/>
      <c r="O44"/>
      <c r="P44"/>
      <c r="Q44"/>
      <c r="R44"/>
      <c r="S44"/>
      <c r="T44"/>
      <c r="U44"/>
    </row>
    <row r="45" spans="4:21" ht="27.75" customHeight="1" x14ac:dyDescent="0.25">
      <c r="D45" s="46">
        <v>16</v>
      </c>
      <c r="E45" s="48">
        <v>272</v>
      </c>
      <c r="F45" s="48">
        <v>20</v>
      </c>
      <c r="G45" s="48">
        <v>5</v>
      </c>
      <c r="H45" s="48">
        <v>8</v>
      </c>
      <c r="M45" s="52"/>
      <c r="N45" s="52" t="s">
        <v>48</v>
      </c>
      <c r="O45" s="52" t="s">
        <v>37</v>
      </c>
      <c r="P45" s="52" t="s">
        <v>49</v>
      </c>
      <c r="Q45" s="52" t="s">
        <v>50</v>
      </c>
      <c r="R45" s="52" t="s">
        <v>51</v>
      </c>
      <c r="S45" s="52" t="s">
        <v>52</v>
      </c>
      <c r="T45" s="52" t="s">
        <v>53</v>
      </c>
      <c r="U45" s="52" t="s">
        <v>54</v>
      </c>
    </row>
    <row r="46" spans="4:21" ht="26.25" customHeight="1" x14ac:dyDescent="0.4">
      <c r="D46" s="46">
        <v>17</v>
      </c>
      <c r="E46" s="48">
        <v>94</v>
      </c>
      <c r="F46" s="48">
        <v>58</v>
      </c>
      <c r="G46" s="48">
        <v>7</v>
      </c>
      <c r="H46" s="48">
        <v>3</v>
      </c>
      <c r="M46" s="53" t="s">
        <v>55</v>
      </c>
      <c r="N46" s="54">
        <v>402.55014994166908</v>
      </c>
      <c r="O46">
        <v>51.71584768499779</v>
      </c>
      <c r="P46">
        <v>7.7838838182371033</v>
      </c>
      <c r="Q46">
        <v>1.2738724754475047E-7</v>
      </c>
      <c r="R46">
        <v>295.00115710411973</v>
      </c>
      <c r="S46">
        <v>510.09914277921843</v>
      </c>
      <c r="T46">
        <v>295.00115710411973</v>
      </c>
      <c r="U46">
        <v>510.09914277921843</v>
      </c>
    </row>
    <row r="47" spans="4:21" ht="25.5" customHeight="1" x14ac:dyDescent="0.4">
      <c r="D47" s="46">
        <v>18</v>
      </c>
      <c r="E47" s="48">
        <v>190</v>
      </c>
      <c r="F47" s="48">
        <v>40</v>
      </c>
      <c r="G47" s="48">
        <v>8</v>
      </c>
      <c r="H47" s="48">
        <v>11</v>
      </c>
      <c r="M47" s="53" t="s">
        <v>56</v>
      </c>
      <c r="N47" s="54">
        <v>-4.2823211237484511</v>
      </c>
      <c r="O47">
        <v>0.67694928916853336</v>
      </c>
      <c r="P47">
        <v>-6.3259112495830152</v>
      </c>
      <c r="Q47">
        <v>2.8436847766174635E-6</v>
      </c>
      <c r="R47">
        <v>-5.6901142376818949</v>
      </c>
      <c r="S47">
        <v>-2.8745280098150072</v>
      </c>
      <c r="T47">
        <v>-5.6901142376818949</v>
      </c>
      <c r="U47">
        <v>-2.8745280098150072</v>
      </c>
    </row>
    <row r="48" spans="4:21" ht="30" customHeight="1" x14ac:dyDescent="0.4">
      <c r="D48" s="46">
        <v>19</v>
      </c>
      <c r="E48" s="48">
        <v>235</v>
      </c>
      <c r="F48" s="48">
        <v>27</v>
      </c>
      <c r="G48" s="48">
        <v>9</v>
      </c>
      <c r="H48" s="48">
        <v>8</v>
      </c>
      <c r="M48" s="53" t="s">
        <v>57</v>
      </c>
      <c r="N48" s="54">
        <v>-14.243329102720796</v>
      </c>
      <c r="O48">
        <v>4.2817324097634764</v>
      </c>
      <c r="P48">
        <v>-3.3265341547832974</v>
      </c>
      <c r="Q48">
        <v>3.2048429755983073E-3</v>
      </c>
      <c r="R48">
        <v>-23.147679101484133</v>
      </c>
      <c r="S48">
        <v>-5.3389791039574597</v>
      </c>
      <c r="T48">
        <v>-23.147679101484133</v>
      </c>
      <c r="U48">
        <v>-5.3389791039574597</v>
      </c>
    </row>
    <row r="49" spans="4:21" ht="45" customHeight="1" thickBot="1" x14ac:dyDescent="0.45">
      <c r="D49" s="46">
        <v>20</v>
      </c>
      <c r="E49" s="48">
        <v>139</v>
      </c>
      <c r="F49" s="48">
        <v>30</v>
      </c>
      <c r="G49" s="48">
        <v>7</v>
      </c>
      <c r="H49" s="48">
        <v>5</v>
      </c>
      <c r="M49" s="55" t="s">
        <v>58</v>
      </c>
      <c r="N49" s="56">
        <v>7.0192114738662212</v>
      </c>
      <c r="O49" s="51">
        <v>3.4902682853797153</v>
      </c>
      <c r="P49" s="51">
        <v>2.0110807823194552</v>
      </c>
      <c r="Q49" s="51">
        <v>5.7328907824298725E-2</v>
      </c>
      <c r="R49" s="51">
        <v>-0.2391987742233761</v>
      </c>
      <c r="S49" s="51">
        <v>14.277621721955818</v>
      </c>
      <c r="T49" s="51">
        <v>-0.2391987742233761</v>
      </c>
      <c r="U49" s="51">
        <v>14.277621721955818</v>
      </c>
    </row>
    <row r="50" spans="4:21" ht="29.25" customHeight="1" x14ac:dyDescent="0.25">
      <c r="D50" s="46">
        <v>21</v>
      </c>
      <c r="E50" s="48">
        <v>272</v>
      </c>
      <c r="F50" s="48">
        <v>20</v>
      </c>
      <c r="G50" s="48">
        <v>5</v>
      </c>
      <c r="H50" s="48">
        <v>8</v>
      </c>
      <c r="M50"/>
      <c r="N50"/>
      <c r="O50"/>
      <c r="P50"/>
      <c r="Q50"/>
      <c r="R50"/>
      <c r="S50"/>
      <c r="T50"/>
      <c r="U50"/>
    </row>
    <row r="51" spans="4:21" ht="37.5" customHeight="1" x14ac:dyDescent="0.25">
      <c r="D51" s="46">
        <v>22</v>
      </c>
      <c r="E51" s="48">
        <v>94</v>
      </c>
      <c r="F51" s="48">
        <v>58</v>
      </c>
      <c r="G51" s="48">
        <v>7</v>
      </c>
      <c r="H51" s="48">
        <v>3</v>
      </c>
      <c r="M51"/>
      <c r="N51"/>
      <c r="O51"/>
      <c r="P51"/>
      <c r="Q51"/>
      <c r="R51"/>
      <c r="S51"/>
      <c r="T51"/>
      <c r="U51"/>
    </row>
    <row r="52" spans="4:21" ht="31.5" customHeight="1" x14ac:dyDescent="0.25">
      <c r="D52" s="46">
        <v>23</v>
      </c>
      <c r="E52" s="48">
        <v>190</v>
      </c>
      <c r="F52" s="48">
        <v>40</v>
      </c>
      <c r="G52" s="48">
        <v>8</v>
      </c>
      <c r="H52" s="48">
        <v>11</v>
      </c>
      <c r="M52"/>
      <c r="N52"/>
      <c r="O52"/>
      <c r="P52"/>
      <c r="Q52"/>
      <c r="R52"/>
      <c r="S52"/>
      <c r="T52"/>
      <c r="U52"/>
    </row>
    <row r="53" spans="4:21" ht="30" customHeight="1" x14ac:dyDescent="0.25">
      <c r="D53" s="46">
        <v>24</v>
      </c>
      <c r="E53" s="48">
        <v>235</v>
      </c>
      <c r="F53" s="48">
        <v>27</v>
      </c>
      <c r="G53" s="48">
        <v>9</v>
      </c>
      <c r="H53" s="48">
        <v>8</v>
      </c>
      <c r="M53" s="57"/>
    </row>
    <row r="54" spans="4:21" ht="36" customHeight="1" x14ac:dyDescent="0.25">
      <c r="D54" s="46">
        <v>25</v>
      </c>
      <c r="E54" s="48">
        <v>139</v>
      </c>
      <c r="F54" s="48">
        <v>30</v>
      </c>
      <c r="G54" s="48">
        <v>7</v>
      </c>
      <c r="H54" s="48">
        <v>5</v>
      </c>
      <c r="M54" s="57"/>
    </row>
    <row r="55" spans="4:21" x14ac:dyDescent="0.25">
      <c r="M55" s="57"/>
    </row>
    <row r="56" spans="4:21" x14ac:dyDescent="0.25">
      <c r="M56" s="57"/>
    </row>
    <row r="62" spans="4:21" x14ac:dyDescent="0.25">
      <c r="M62" s="95">
        <f>402.5501-(4.2823*32)-(14.2433*7)+(7.0192*7)</f>
        <v>214.94779999999994</v>
      </c>
    </row>
    <row r="63" spans="4:21" x14ac:dyDescent="0.25">
      <c r="M63" s="95"/>
    </row>
    <row r="64" spans="4:21" x14ac:dyDescent="0.25">
      <c r="M64" s="95"/>
    </row>
  </sheetData>
  <mergeCells count="1">
    <mergeCell ref="M62:M64"/>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3:Q64"/>
  <sheetViews>
    <sheetView zoomScale="50" zoomScaleNormal="50" workbookViewId="0"/>
  </sheetViews>
  <sheetFormatPr defaultColWidth="9.140625" defaultRowHeight="15" x14ac:dyDescent="0.25"/>
  <cols>
    <col min="1" max="1" width="9.140625" style="45"/>
    <col min="2" max="2" width="9.28515625" style="45" customWidth="1"/>
    <col min="3" max="3" width="18.42578125" style="45" customWidth="1"/>
    <col min="4" max="4" width="15.140625" style="45" customWidth="1"/>
    <col min="5" max="5" width="20.42578125" style="45" customWidth="1"/>
    <col min="6" max="6" width="17.5703125" style="45" customWidth="1"/>
    <col min="7" max="7" width="20.42578125" style="45" customWidth="1"/>
    <col min="8" max="8" width="17.7109375" style="45" customWidth="1"/>
    <col min="9" max="9" width="14.5703125" style="45" customWidth="1"/>
    <col min="10" max="10" width="4.85546875" style="45" customWidth="1"/>
    <col min="11" max="11" width="14.7109375" style="45" customWidth="1"/>
    <col min="12" max="12" width="15.7109375" style="45" customWidth="1"/>
    <col min="13" max="13" width="20.42578125" style="45" customWidth="1"/>
    <col min="14" max="15" width="21.5703125" style="45" customWidth="1"/>
    <col min="16" max="16" width="22.5703125" style="45" customWidth="1"/>
    <col min="17" max="17" width="16.85546875" style="45" customWidth="1"/>
    <col min="18" max="18" width="10.7109375" style="45" customWidth="1"/>
    <col min="19" max="19" width="10.85546875" style="45" customWidth="1"/>
    <col min="20" max="20" width="11" style="45" customWidth="1"/>
    <col min="21" max="21" width="8.28515625" style="45" customWidth="1"/>
    <col min="22" max="22" width="12.28515625" style="45" customWidth="1"/>
    <col min="23" max="23" width="10.7109375" style="45" customWidth="1"/>
    <col min="24" max="16384" width="9.140625" style="45"/>
  </cols>
  <sheetData>
    <row r="13" spans="13:17" ht="64.5" customHeight="1" x14ac:dyDescent="0.25">
      <c r="M13" s="46"/>
      <c r="N13" s="47" t="s">
        <v>28</v>
      </c>
      <c r="O13" s="47" t="s">
        <v>29</v>
      </c>
      <c r="P13" s="47" t="s">
        <v>30</v>
      </c>
      <c r="Q13" s="47" t="s">
        <v>31</v>
      </c>
    </row>
    <row r="14" spans="13:17" ht="31.5" customHeight="1" x14ac:dyDescent="0.25">
      <c r="M14" s="46">
        <v>1</v>
      </c>
      <c r="N14" s="48">
        <v>250</v>
      </c>
      <c r="O14" s="48">
        <v>35</v>
      </c>
      <c r="P14" s="48">
        <v>3</v>
      </c>
      <c r="Q14" s="48">
        <v>6</v>
      </c>
    </row>
    <row r="15" spans="13:17" ht="28.5" customHeight="1" x14ac:dyDescent="0.25">
      <c r="M15" s="46">
        <v>2</v>
      </c>
      <c r="N15" s="48">
        <v>360</v>
      </c>
      <c r="O15" s="48">
        <v>29</v>
      </c>
      <c r="P15" s="48">
        <v>4</v>
      </c>
      <c r="Q15" s="48">
        <v>10</v>
      </c>
    </row>
    <row r="16" spans="13:17" ht="30" customHeight="1" x14ac:dyDescent="0.25">
      <c r="M16" s="46">
        <v>3</v>
      </c>
      <c r="N16" s="48">
        <v>165</v>
      </c>
      <c r="O16" s="48">
        <v>36</v>
      </c>
      <c r="P16" s="48">
        <v>7</v>
      </c>
      <c r="Q16" s="48">
        <v>3</v>
      </c>
    </row>
    <row r="17" spans="13:17" ht="27" customHeight="1" x14ac:dyDescent="0.25">
      <c r="M17" s="46">
        <v>4</v>
      </c>
      <c r="N17" s="48">
        <v>43</v>
      </c>
      <c r="O17" s="48">
        <v>60</v>
      </c>
      <c r="P17" s="48">
        <v>6</v>
      </c>
      <c r="Q17" s="48">
        <v>9</v>
      </c>
    </row>
    <row r="18" spans="13:17" ht="30" customHeight="1" x14ac:dyDescent="0.25">
      <c r="M18" s="46">
        <v>5</v>
      </c>
      <c r="N18" s="48">
        <v>92</v>
      </c>
      <c r="O18" s="48">
        <v>65</v>
      </c>
      <c r="P18" s="48">
        <v>5</v>
      </c>
      <c r="Q18" s="48">
        <v>6</v>
      </c>
    </row>
    <row r="19" spans="13:17" ht="31.5" customHeight="1" x14ac:dyDescent="0.25">
      <c r="M19" s="46">
        <v>6</v>
      </c>
      <c r="N19" s="48">
        <v>200</v>
      </c>
      <c r="O19" s="48">
        <v>30</v>
      </c>
      <c r="P19" s="48">
        <v>5</v>
      </c>
      <c r="Q19" s="48">
        <v>5</v>
      </c>
    </row>
    <row r="20" spans="13:17" ht="31.5" customHeight="1" x14ac:dyDescent="0.25">
      <c r="M20" s="46">
        <v>7</v>
      </c>
      <c r="N20" s="48">
        <v>355</v>
      </c>
      <c r="O20" s="48">
        <v>10</v>
      </c>
      <c r="P20" s="48">
        <v>6</v>
      </c>
      <c r="Q20" s="48">
        <v>7</v>
      </c>
    </row>
    <row r="21" spans="13:17" ht="30" customHeight="1" x14ac:dyDescent="0.25">
      <c r="M21" s="46">
        <v>8</v>
      </c>
      <c r="N21" s="48">
        <v>290</v>
      </c>
      <c r="O21" s="48">
        <v>7</v>
      </c>
      <c r="P21" s="48">
        <v>10</v>
      </c>
      <c r="Q21" s="48">
        <v>10</v>
      </c>
    </row>
    <row r="22" spans="13:17" ht="34.5" customHeight="1" x14ac:dyDescent="0.25">
      <c r="M22" s="46">
        <v>9</v>
      </c>
      <c r="N22" s="48">
        <v>230</v>
      </c>
      <c r="O22" s="48">
        <v>21</v>
      </c>
      <c r="P22" s="48">
        <v>9</v>
      </c>
      <c r="Q22" s="48">
        <v>11</v>
      </c>
    </row>
    <row r="23" spans="13:17" ht="31.5" customHeight="1" x14ac:dyDescent="0.25">
      <c r="M23" s="46">
        <v>10</v>
      </c>
      <c r="N23" s="48">
        <v>120</v>
      </c>
      <c r="O23" s="48">
        <v>55</v>
      </c>
      <c r="P23" s="48">
        <v>2</v>
      </c>
      <c r="Q23" s="48">
        <v>5</v>
      </c>
    </row>
    <row r="24" spans="13:17" ht="29.25" customHeight="1" x14ac:dyDescent="0.25">
      <c r="M24" s="46">
        <v>11</v>
      </c>
      <c r="N24" s="48">
        <v>73</v>
      </c>
      <c r="O24" s="48">
        <v>54</v>
      </c>
      <c r="P24" s="48">
        <v>12</v>
      </c>
      <c r="Q24" s="48">
        <v>4</v>
      </c>
    </row>
    <row r="25" spans="13:17" ht="31.5" customHeight="1" x14ac:dyDescent="0.25">
      <c r="M25" s="46">
        <v>12</v>
      </c>
      <c r="N25" s="48">
        <v>205</v>
      </c>
      <c r="O25" s="48">
        <v>48</v>
      </c>
      <c r="P25" s="48">
        <v>5</v>
      </c>
      <c r="Q25" s="48">
        <v>1</v>
      </c>
    </row>
    <row r="26" spans="13:17" ht="28.5" customHeight="1" x14ac:dyDescent="0.25">
      <c r="M26" s="46">
        <v>13</v>
      </c>
      <c r="N26" s="48">
        <v>400</v>
      </c>
      <c r="O26" s="48">
        <v>20</v>
      </c>
      <c r="P26" s="48">
        <v>5</v>
      </c>
      <c r="Q26" s="48">
        <v>15</v>
      </c>
    </row>
    <row r="27" spans="13:17" ht="28.5" customHeight="1" x14ac:dyDescent="0.25">
      <c r="M27" s="46">
        <v>14</v>
      </c>
      <c r="N27" s="48">
        <v>320</v>
      </c>
      <c r="O27" s="48">
        <v>39</v>
      </c>
      <c r="P27" s="48">
        <v>4</v>
      </c>
      <c r="Q27" s="48">
        <v>7</v>
      </c>
    </row>
    <row r="28" spans="13:17" ht="30.75" customHeight="1" x14ac:dyDescent="0.25">
      <c r="M28" s="46">
        <v>15</v>
      </c>
      <c r="N28" s="48">
        <v>72</v>
      </c>
      <c r="O28" s="48">
        <v>60</v>
      </c>
      <c r="P28" s="48">
        <v>8</v>
      </c>
      <c r="Q28" s="48">
        <v>6</v>
      </c>
    </row>
    <row r="29" spans="13:17" ht="28.5" customHeight="1" x14ac:dyDescent="0.25">
      <c r="M29" s="46">
        <v>16</v>
      </c>
      <c r="N29" s="48">
        <v>272</v>
      </c>
      <c r="O29" s="48">
        <v>20</v>
      </c>
      <c r="P29" s="48">
        <v>5</v>
      </c>
      <c r="Q29" s="48">
        <v>8</v>
      </c>
    </row>
    <row r="30" spans="13:17" ht="34.5" customHeight="1" x14ac:dyDescent="0.25">
      <c r="M30" s="46">
        <v>17</v>
      </c>
      <c r="N30" s="48">
        <v>94</v>
      </c>
      <c r="O30" s="48">
        <v>58</v>
      </c>
      <c r="P30" s="48">
        <v>7</v>
      </c>
      <c r="Q30" s="48">
        <v>3</v>
      </c>
    </row>
    <row r="31" spans="13:17" ht="35.25" customHeight="1" x14ac:dyDescent="0.25">
      <c r="M31" s="46">
        <v>18</v>
      </c>
      <c r="N31" s="48">
        <v>190</v>
      </c>
      <c r="O31" s="48">
        <v>40</v>
      </c>
      <c r="P31" s="48">
        <v>8</v>
      </c>
      <c r="Q31" s="48">
        <v>11</v>
      </c>
    </row>
    <row r="32" spans="13:17" ht="29.25" customHeight="1" x14ac:dyDescent="0.25">
      <c r="M32" s="46">
        <v>19</v>
      </c>
      <c r="N32" s="48">
        <v>235</v>
      </c>
      <c r="O32" s="48">
        <v>27</v>
      </c>
      <c r="P32" s="48">
        <v>9</v>
      </c>
      <c r="Q32" s="48">
        <v>8</v>
      </c>
    </row>
    <row r="33" spans="9:17" ht="30" customHeight="1" x14ac:dyDescent="0.25">
      <c r="M33" s="46">
        <v>20</v>
      </c>
      <c r="N33" s="48">
        <v>139</v>
      </c>
      <c r="O33" s="48">
        <v>30</v>
      </c>
      <c r="P33" s="48">
        <v>7</v>
      </c>
      <c r="Q33" s="48">
        <v>5</v>
      </c>
    </row>
    <row r="34" spans="9:17" ht="36.75" customHeight="1" x14ac:dyDescent="0.25">
      <c r="M34" s="46">
        <v>21</v>
      </c>
      <c r="N34" s="48">
        <v>272</v>
      </c>
      <c r="O34" s="48">
        <v>20</v>
      </c>
      <c r="P34" s="48">
        <v>5</v>
      </c>
      <c r="Q34" s="48">
        <v>8</v>
      </c>
    </row>
    <row r="35" spans="9:17" ht="32.25" customHeight="1" x14ac:dyDescent="0.25">
      <c r="M35" s="46">
        <v>22</v>
      </c>
      <c r="N35" s="48">
        <v>94</v>
      </c>
      <c r="O35" s="48">
        <v>58</v>
      </c>
      <c r="P35" s="48">
        <v>7</v>
      </c>
      <c r="Q35" s="48">
        <v>3</v>
      </c>
    </row>
    <row r="36" spans="9:17" ht="27.75" customHeight="1" x14ac:dyDescent="0.25">
      <c r="M36" s="46">
        <v>23</v>
      </c>
      <c r="N36" s="48">
        <v>190</v>
      </c>
      <c r="O36" s="48">
        <v>40</v>
      </c>
      <c r="P36" s="48">
        <v>8</v>
      </c>
      <c r="Q36" s="48">
        <v>11</v>
      </c>
    </row>
    <row r="37" spans="9:17" ht="32.25" customHeight="1" x14ac:dyDescent="0.25">
      <c r="I37" s="50"/>
      <c r="M37" s="46">
        <v>24</v>
      </c>
      <c r="N37" s="48">
        <v>235</v>
      </c>
      <c r="O37" s="48">
        <v>27</v>
      </c>
      <c r="P37" s="48">
        <v>9</v>
      </c>
      <c r="Q37" s="48">
        <v>8</v>
      </c>
    </row>
    <row r="38" spans="9:17" ht="33.75" customHeight="1" x14ac:dyDescent="0.25">
      <c r="M38" s="46">
        <v>25</v>
      </c>
      <c r="N38" s="48">
        <v>139</v>
      </c>
      <c r="O38" s="48">
        <v>30</v>
      </c>
      <c r="P38" s="48">
        <v>7</v>
      </c>
      <c r="Q38" s="48">
        <v>5</v>
      </c>
    </row>
    <row r="39" spans="9:17" ht="31.5" customHeight="1" x14ac:dyDescent="0.25"/>
    <row r="40" spans="9:17" ht="29.25" customHeight="1" x14ac:dyDescent="0.25"/>
    <row r="41" spans="9:17" ht="30" customHeight="1" x14ac:dyDescent="0.25"/>
    <row r="42" spans="9:17" ht="32.25" customHeight="1" x14ac:dyDescent="0.25"/>
    <row r="43" spans="9:17" ht="29.25" customHeight="1" x14ac:dyDescent="0.25"/>
    <row r="44" spans="9:17" ht="29.25" customHeight="1" x14ac:dyDescent="0.25"/>
    <row r="45" spans="9:17" ht="27.75" customHeight="1" x14ac:dyDescent="0.25"/>
    <row r="46" spans="9:17" ht="26.25" customHeight="1" x14ac:dyDescent="0.25"/>
    <row r="47" spans="9:17" ht="25.5" customHeight="1" x14ac:dyDescent="0.25"/>
    <row r="48" spans="9:17" ht="30" customHeight="1" x14ac:dyDescent="0.25"/>
    <row r="49" spans="13:13" ht="45" customHeight="1" x14ac:dyDescent="0.25"/>
    <row r="50" spans="13:13" ht="29.25" customHeight="1" x14ac:dyDescent="0.25"/>
    <row r="51" spans="13:13" ht="37.5" customHeight="1" x14ac:dyDescent="0.25"/>
    <row r="52" spans="13:13" ht="31.5" customHeight="1" x14ac:dyDescent="0.25"/>
    <row r="53" spans="13:13" ht="30" customHeight="1" x14ac:dyDescent="0.25">
      <c r="M53" s="57"/>
    </row>
    <row r="54" spans="13:13" ht="36" customHeight="1" x14ac:dyDescent="0.25">
      <c r="M54" s="57"/>
    </row>
    <row r="55" spans="13:13" x14ac:dyDescent="0.25">
      <c r="M55" s="57"/>
    </row>
    <row r="56" spans="13:13" x14ac:dyDescent="0.25">
      <c r="M56" s="57"/>
    </row>
    <row r="62" spans="13:13" ht="15" customHeight="1" x14ac:dyDescent="0.25"/>
    <row r="63" spans="13:13" ht="15" customHeight="1" x14ac:dyDescent="0.25"/>
    <row r="64" spans="13:13" ht="15" customHeight="1"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7:E34"/>
  <sheetViews>
    <sheetView zoomScale="60" zoomScaleNormal="60" workbookViewId="0"/>
  </sheetViews>
  <sheetFormatPr defaultColWidth="9.140625" defaultRowHeight="15" x14ac:dyDescent="0.25"/>
  <cols>
    <col min="1" max="1" width="9.140625" style="45"/>
    <col min="2" max="2" width="23" style="45" customWidth="1"/>
    <col min="3" max="3" width="20.42578125" style="45" customWidth="1"/>
    <col min="4" max="4" width="19.140625" style="45" customWidth="1"/>
    <col min="5" max="5" width="23.7109375" style="45" customWidth="1"/>
    <col min="6" max="6" width="20" style="45" customWidth="1"/>
    <col min="7" max="7" width="21.7109375" style="45" customWidth="1"/>
    <col min="8" max="8" width="18.7109375" style="45" customWidth="1"/>
    <col min="9" max="9" width="24" style="45" customWidth="1"/>
    <col min="10" max="10" width="23.5703125" style="45" customWidth="1"/>
    <col min="11" max="11" width="7" style="45" customWidth="1"/>
    <col min="12" max="12" width="17.140625" style="45" customWidth="1"/>
    <col min="13" max="13" width="9" style="45" customWidth="1"/>
    <col min="14" max="14" width="13.7109375" style="45" customWidth="1"/>
    <col min="15" max="15" width="9" style="45" customWidth="1"/>
    <col min="16" max="16" width="10" style="45" customWidth="1"/>
    <col min="17" max="17" width="10.85546875" style="45" customWidth="1"/>
    <col min="18" max="18" width="11.42578125" style="45" customWidth="1"/>
    <col min="19" max="19" width="9.7109375" style="45" customWidth="1"/>
    <col min="20" max="20" width="11.7109375" style="45" customWidth="1"/>
    <col min="21" max="21" width="9.85546875" style="45" customWidth="1"/>
    <col min="22" max="22" width="10" style="45" customWidth="1"/>
    <col min="23" max="16384" width="9.140625" style="45"/>
  </cols>
  <sheetData>
    <row r="27" spans="2:5" ht="51" x14ac:dyDescent="0.25">
      <c r="B27" s="58" t="s">
        <v>59</v>
      </c>
      <c r="C27" s="58" t="s">
        <v>60</v>
      </c>
      <c r="D27" s="58" t="s">
        <v>61</v>
      </c>
      <c r="E27" s="58" t="s">
        <v>62</v>
      </c>
    </row>
    <row r="28" spans="2:5" ht="25.5" x14ac:dyDescent="0.25">
      <c r="B28" s="59">
        <v>68</v>
      </c>
      <c r="C28" s="59">
        <v>75</v>
      </c>
      <c r="D28" s="59">
        <v>70</v>
      </c>
      <c r="E28" s="59">
        <v>94</v>
      </c>
    </row>
    <row r="29" spans="2:5" ht="25.5" x14ac:dyDescent="0.25">
      <c r="B29" s="59">
        <v>70</v>
      </c>
      <c r="C29" s="59">
        <v>68</v>
      </c>
      <c r="D29" s="59">
        <v>73</v>
      </c>
      <c r="E29" s="59">
        <v>90</v>
      </c>
    </row>
    <row r="30" spans="2:5" ht="25.5" x14ac:dyDescent="0.25">
      <c r="B30" s="59">
        <v>72</v>
      </c>
      <c r="C30" s="59">
        <v>77</v>
      </c>
      <c r="D30" s="59">
        <v>76</v>
      </c>
      <c r="E30" s="59">
        <v>85</v>
      </c>
    </row>
    <row r="31" spans="2:5" ht="25.5" x14ac:dyDescent="0.25">
      <c r="B31" s="59">
        <v>65</v>
      </c>
      <c r="C31" s="59">
        <v>83</v>
      </c>
      <c r="D31" s="59">
        <v>78</v>
      </c>
      <c r="E31" s="59">
        <v>80</v>
      </c>
    </row>
    <row r="32" spans="2:5" ht="25.5" x14ac:dyDescent="0.25">
      <c r="B32" s="59">
        <v>74</v>
      </c>
      <c r="C32" s="59">
        <v>88</v>
      </c>
      <c r="D32" s="59">
        <v>80</v>
      </c>
      <c r="E32" s="59"/>
    </row>
    <row r="33" spans="2:5" ht="25.5" x14ac:dyDescent="0.25">
      <c r="B33" s="59">
        <v>65</v>
      </c>
      <c r="C33" s="59"/>
      <c r="D33" s="59">
        <v>68</v>
      </c>
      <c r="E33" s="59"/>
    </row>
    <row r="34" spans="2:5" ht="25.5" x14ac:dyDescent="0.25">
      <c r="B34" s="59"/>
      <c r="C34" s="59"/>
      <c r="D34" s="59">
        <v>65</v>
      </c>
      <c r="E34" s="5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N34"/>
  <sheetViews>
    <sheetView zoomScale="60" zoomScaleNormal="60" workbookViewId="0">
      <selection activeCell="L8" sqref="L8"/>
    </sheetView>
  </sheetViews>
  <sheetFormatPr defaultColWidth="9.140625" defaultRowHeight="15" x14ac:dyDescent="0.25"/>
  <cols>
    <col min="1" max="1" width="9.140625" style="45"/>
    <col min="2" max="2" width="23" style="45" customWidth="1"/>
    <col min="3" max="3" width="20.42578125" style="45" customWidth="1"/>
    <col min="4" max="4" width="19.140625" style="45" customWidth="1"/>
    <col min="5" max="5" width="23.7109375" style="45" customWidth="1"/>
    <col min="6" max="6" width="20" style="45" customWidth="1"/>
    <col min="7" max="7" width="21.7109375" style="45" customWidth="1"/>
    <col min="8" max="8" width="18.7109375" style="45" customWidth="1"/>
    <col min="9" max="9" width="24" style="45" customWidth="1"/>
    <col min="10" max="10" width="23.5703125" style="45" customWidth="1"/>
    <col min="11" max="11" width="7" style="45" customWidth="1"/>
    <col min="12" max="12" width="17.140625" style="45" customWidth="1"/>
    <col min="13" max="13" width="9" style="45" customWidth="1"/>
    <col min="14" max="14" width="13.7109375" style="45" customWidth="1"/>
    <col min="15" max="15" width="9" style="45" customWidth="1"/>
    <col min="16" max="16" width="10" style="45" customWidth="1"/>
    <col min="17" max="17" width="10.85546875" style="45" customWidth="1"/>
    <col min="18" max="18" width="11.42578125" style="45" customWidth="1"/>
    <col min="19" max="19" width="9.7109375" style="45" customWidth="1"/>
    <col min="20" max="20" width="11.7109375" style="45" customWidth="1"/>
    <col min="21" max="21" width="9.85546875" style="45" customWidth="1"/>
    <col min="22" max="22" width="10" style="45" customWidth="1"/>
    <col min="23" max="16384" width="9.140625" style="45"/>
  </cols>
  <sheetData>
    <row r="13" spans="8:14" x14ac:dyDescent="0.25">
      <c r="H13" t="s">
        <v>63</v>
      </c>
      <c r="I13"/>
      <c r="J13"/>
      <c r="K13"/>
      <c r="L13"/>
      <c r="M13"/>
      <c r="N13"/>
    </row>
    <row r="14" spans="8:14" x14ac:dyDescent="0.25">
      <c r="H14"/>
      <c r="I14"/>
      <c r="J14"/>
      <c r="K14"/>
      <c r="L14"/>
      <c r="M14"/>
      <c r="N14"/>
    </row>
    <row r="15" spans="8:14" ht="15.75" thickBot="1" x14ac:dyDescent="0.3">
      <c r="H15" t="s">
        <v>64</v>
      </c>
      <c r="I15"/>
      <c r="J15"/>
      <c r="K15"/>
      <c r="L15"/>
      <c r="M15"/>
      <c r="N15"/>
    </row>
    <row r="16" spans="8:14" x14ac:dyDescent="0.25">
      <c r="H16" s="67" t="s">
        <v>65</v>
      </c>
      <c r="I16" s="67" t="s">
        <v>66</v>
      </c>
      <c r="J16" s="67" t="s">
        <v>67</v>
      </c>
      <c r="K16" s="67" t="s">
        <v>68</v>
      </c>
      <c r="L16" s="67" t="s">
        <v>69</v>
      </c>
      <c r="M16"/>
      <c r="N16"/>
    </row>
    <row r="17" spans="2:14" x14ac:dyDescent="0.25">
      <c r="H17" s="65" t="s">
        <v>70</v>
      </c>
      <c r="I17" s="65">
        <v>6</v>
      </c>
      <c r="J17" s="65">
        <v>414</v>
      </c>
      <c r="K17" s="65">
        <v>69</v>
      </c>
      <c r="L17" s="65">
        <v>13.6</v>
      </c>
      <c r="M17"/>
      <c r="N17"/>
    </row>
    <row r="18" spans="2:14" x14ac:dyDescent="0.25">
      <c r="H18" s="65" t="s">
        <v>71</v>
      </c>
      <c r="I18" s="65">
        <v>5</v>
      </c>
      <c r="J18" s="65">
        <v>391</v>
      </c>
      <c r="K18" s="65">
        <v>78.2</v>
      </c>
      <c r="L18" s="65">
        <v>58.7</v>
      </c>
      <c r="M18"/>
      <c r="N18"/>
    </row>
    <row r="19" spans="2:14" x14ac:dyDescent="0.25">
      <c r="H19" s="65" t="s">
        <v>72</v>
      </c>
      <c r="I19" s="65">
        <v>7</v>
      </c>
      <c r="J19" s="65">
        <v>510</v>
      </c>
      <c r="K19" s="65">
        <v>72.857142857142861</v>
      </c>
      <c r="L19" s="65">
        <v>30.142857142857139</v>
      </c>
      <c r="M19"/>
      <c r="N19"/>
    </row>
    <row r="20" spans="2:14" ht="15.75" thickBot="1" x14ac:dyDescent="0.3">
      <c r="H20" s="66" t="s">
        <v>73</v>
      </c>
      <c r="I20" s="66">
        <v>4</v>
      </c>
      <c r="J20" s="66">
        <v>349</v>
      </c>
      <c r="K20" s="66">
        <v>87.25</v>
      </c>
      <c r="L20" s="66">
        <v>36.916666666666664</v>
      </c>
      <c r="M20"/>
      <c r="N20"/>
    </row>
    <row r="21" spans="2:14" x14ac:dyDescent="0.25">
      <c r="H21"/>
      <c r="I21"/>
      <c r="J21"/>
      <c r="K21"/>
      <c r="L21"/>
      <c r="M21"/>
      <c r="N21"/>
    </row>
    <row r="22" spans="2:14" x14ac:dyDescent="0.25">
      <c r="H22"/>
      <c r="I22"/>
      <c r="J22"/>
      <c r="K22"/>
      <c r="L22"/>
      <c r="M22"/>
      <c r="N22"/>
    </row>
    <row r="23" spans="2:14" ht="15.75" thickBot="1" x14ac:dyDescent="0.3">
      <c r="H23" t="s">
        <v>39</v>
      </c>
      <c r="I23"/>
      <c r="J23"/>
      <c r="K23"/>
      <c r="L23"/>
      <c r="M23"/>
      <c r="N23"/>
    </row>
    <row r="24" spans="2:14" x14ac:dyDescent="0.25">
      <c r="H24" s="67" t="s">
        <v>74</v>
      </c>
      <c r="I24" s="67" t="s">
        <v>41</v>
      </c>
      <c r="J24" s="67" t="s">
        <v>40</v>
      </c>
      <c r="K24" s="67" t="s">
        <v>42</v>
      </c>
      <c r="L24" s="67" t="s">
        <v>43</v>
      </c>
      <c r="M24" s="67" t="s">
        <v>50</v>
      </c>
      <c r="N24" s="67" t="s">
        <v>75</v>
      </c>
    </row>
    <row r="25" spans="2:14" x14ac:dyDescent="0.25">
      <c r="H25" s="65" t="s">
        <v>76</v>
      </c>
      <c r="I25" s="65">
        <v>890.68376623376616</v>
      </c>
      <c r="J25" s="65">
        <v>3</v>
      </c>
      <c r="K25" s="65">
        <v>296.8945887445887</v>
      </c>
      <c r="L25" s="65">
        <v>8.9906433016855161</v>
      </c>
      <c r="M25" s="65">
        <v>7.4276889848416238E-4</v>
      </c>
      <c r="N25" s="65">
        <v>5.0918895204140124</v>
      </c>
    </row>
    <row r="26" spans="2:14" x14ac:dyDescent="0.25">
      <c r="H26" s="65" t="s">
        <v>77</v>
      </c>
      <c r="I26" s="65">
        <v>594.40714285714284</v>
      </c>
      <c r="J26" s="65">
        <v>18</v>
      </c>
      <c r="K26" s="65">
        <v>33.022619047619045</v>
      </c>
      <c r="L26" s="65"/>
      <c r="M26" s="65"/>
      <c r="N26" s="65"/>
    </row>
    <row r="27" spans="2:14" ht="51" x14ac:dyDescent="0.25">
      <c r="B27" s="58" t="s">
        <v>59</v>
      </c>
      <c r="C27" s="58" t="s">
        <v>60</v>
      </c>
      <c r="D27" s="58" t="s">
        <v>61</v>
      </c>
      <c r="E27" s="58" t="s">
        <v>62</v>
      </c>
      <c r="H27" s="65"/>
      <c r="I27" s="65"/>
      <c r="J27" s="65"/>
      <c r="K27" s="65"/>
      <c r="L27" s="65"/>
      <c r="M27" s="65"/>
      <c r="N27" s="65"/>
    </row>
    <row r="28" spans="2:14" ht="26.25" thickBot="1" x14ac:dyDescent="0.3">
      <c r="B28" s="59">
        <v>68</v>
      </c>
      <c r="C28" s="59">
        <v>75</v>
      </c>
      <c r="D28" s="59">
        <v>70</v>
      </c>
      <c r="E28" s="59">
        <v>94</v>
      </c>
      <c r="H28" s="66" t="s">
        <v>47</v>
      </c>
      <c r="I28" s="66">
        <v>1485.090909090909</v>
      </c>
      <c r="J28" s="66">
        <v>21</v>
      </c>
      <c r="K28" s="66"/>
      <c r="L28" s="66"/>
      <c r="M28" s="66"/>
      <c r="N28" s="66"/>
    </row>
    <row r="29" spans="2:14" ht="25.5" x14ac:dyDescent="0.25">
      <c r="B29" s="59">
        <v>70</v>
      </c>
      <c r="C29" s="59">
        <v>68</v>
      </c>
      <c r="D29" s="59">
        <v>73</v>
      </c>
      <c r="E29" s="59">
        <v>90</v>
      </c>
    </row>
    <row r="30" spans="2:14" ht="25.5" x14ac:dyDescent="0.25">
      <c r="B30" s="59">
        <v>72</v>
      </c>
      <c r="C30" s="59">
        <v>77</v>
      </c>
      <c r="D30" s="59">
        <v>76</v>
      </c>
      <c r="E30" s="59">
        <v>85</v>
      </c>
    </row>
    <row r="31" spans="2:14" ht="25.5" x14ac:dyDescent="0.25">
      <c r="B31" s="59">
        <v>65</v>
      </c>
      <c r="C31" s="59">
        <v>83</v>
      </c>
      <c r="D31" s="59">
        <v>78</v>
      </c>
      <c r="E31" s="59">
        <v>80</v>
      </c>
    </row>
    <row r="32" spans="2:14" ht="25.5" x14ac:dyDescent="0.25">
      <c r="B32" s="59">
        <v>74</v>
      </c>
      <c r="C32" s="59">
        <v>88</v>
      </c>
      <c r="D32" s="59">
        <v>80</v>
      </c>
      <c r="E32" s="59"/>
    </row>
    <row r="33" spans="2:5" ht="25.5" x14ac:dyDescent="0.25">
      <c r="B33" s="59">
        <v>65</v>
      </c>
      <c r="C33" s="59"/>
      <c r="D33" s="59">
        <v>68</v>
      </c>
      <c r="E33" s="59"/>
    </row>
    <row r="34" spans="2:5" ht="25.5" x14ac:dyDescent="0.25">
      <c r="B34" s="59"/>
      <c r="C34" s="59"/>
      <c r="D34" s="59">
        <v>65</v>
      </c>
      <c r="E34" s="59"/>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A55"/>
  <sheetViews>
    <sheetView zoomScale="60" zoomScaleNormal="60" workbookViewId="0"/>
  </sheetViews>
  <sheetFormatPr defaultColWidth="9.140625" defaultRowHeight="15" x14ac:dyDescent="0.25"/>
  <cols>
    <col min="1" max="1" width="9.140625" style="45"/>
    <col min="2" max="2" width="23" style="45" customWidth="1"/>
    <col min="3" max="3" width="20.42578125" style="45" customWidth="1"/>
    <col min="4" max="4" width="19.140625" style="45" customWidth="1"/>
    <col min="5" max="5" width="16.7109375" style="45" customWidth="1"/>
    <col min="6" max="6" width="20" style="45" customWidth="1"/>
    <col min="7" max="7" width="21.7109375" style="45" customWidth="1"/>
    <col min="8" max="8" width="18.7109375" style="45" customWidth="1"/>
    <col min="9" max="9" width="24" style="45" customWidth="1"/>
    <col min="10" max="10" width="23.5703125" style="45" customWidth="1"/>
    <col min="11" max="11" width="7" style="45" customWidth="1"/>
    <col min="12" max="12" width="10.28515625" style="45" customWidth="1"/>
    <col min="13" max="13" width="9" style="45" customWidth="1"/>
    <col min="14" max="14" width="9.140625" style="45"/>
    <col min="15" max="15" width="9" style="45" customWidth="1"/>
    <col min="16" max="16" width="10" style="45" customWidth="1"/>
    <col min="17" max="17" width="10.85546875" style="45" customWidth="1"/>
    <col min="18" max="18" width="11.42578125" style="45" customWidth="1"/>
    <col min="19" max="19" width="9.7109375" style="45" customWidth="1"/>
    <col min="20" max="20" width="11.7109375" style="45" customWidth="1"/>
    <col min="21" max="21" width="9.85546875" style="45" customWidth="1"/>
    <col min="22" max="22" width="10" style="45" customWidth="1"/>
    <col min="23" max="16384" width="9.140625" style="45"/>
  </cols>
  <sheetData>
    <row r="18" ht="18.75" customHeight="1" x14ac:dyDescent="0.25"/>
    <row r="19" ht="18.75" customHeight="1" x14ac:dyDescent="0.25"/>
    <row r="20" ht="18.75" customHeight="1" x14ac:dyDescent="0.25"/>
    <row r="21" ht="43.5" customHeight="1" x14ac:dyDescent="0.25"/>
    <row r="24" ht="21" customHeight="1" x14ac:dyDescent="0.25"/>
    <row r="25" ht="24.6" customHeight="1" x14ac:dyDescent="0.25"/>
    <row r="26" ht="27" customHeight="1" x14ac:dyDescent="0.25"/>
    <row r="27" ht="48.75" customHeight="1" x14ac:dyDescent="0.25"/>
    <row r="28" ht="28.5" customHeight="1" x14ac:dyDescent="0.25"/>
    <row r="29" ht="30" customHeight="1" x14ac:dyDescent="0.25"/>
    <row r="30" ht="31.5" customHeight="1" x14ac:dyDescent="0.25"/>
    <row r="31" ht="30.75" customHeight="1" x14ac:dyDescent="0.25"/>
    <row r="32" ht="32.25" customHeight="1" x14ac:dyDescent="0.25"/>
    <row r="33" ht="34.5" customHeight="1" x14ac:dyDescent="0.25"/>
    <row r="34" ht="29.25" customHeight="1" x14ac:dyDescent="0.25"/>
    <row r="35" ht="36" customHeight="1" x14ac:dyDescent="0.25"/>
    <row r="36" ht="33" customHeight="1" x14ac:dyDescent="0.25"/>
    <row r="41" ht="31.5" customHeight="1" x14ac:dyDescent="0.25"/>
    <row r="44" ht="28.5" customHeight="1" x14ac:dyDescent="0.25"/>
    <row r="45" ht="15" customHeight="1" x14ac:dyDescent="0.25"/>
    <row r="54" ht="28.5" customHeight="1" x14ac:dyDescent="0.25"/>
    <row r="55" ht="15" customHeight="1"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8:O55"/>
  <sheetViews>
    <sheetView zoomScale="50" zoomScaleNormal="50" workbookViewId="0">
      <selection activeCell="S18" sqref="S18"/>
    </sheetView>
  </sheetViews>
  <sheetFormatPr defaultColWidth="9.140625" defaultRowHeight="15" x14ac:dyDescent="0.25"/>
  <cols>
    <col min="1" max="1" width="9.140625" style="45"/>
    <col min="2" max="2" width="23" style="45" customWidth="1"/>
    <col min="3" max="3" width="20.42578125" style="45" customWidth="1"/>
    <col min="4" max="4" width="19.140625" style="45" customWidth="1"/>
    <col min="5" max="5" width="16.7109375" style="45" customWidth="1"/>
    <col min="6" max="6" width="20" style="45" customWidth="1"/>
    <col min="7" max="7" width="21.7109375" style="45" customWidth="1"/>
    <col min="8" max="8" width="18.7109375" style="45" customWidth="1"/>
    <col min="9" max="9" width="24" style="45" customWidth="1"/>
    <col min="10" max="10" width="23.5703125" style="45" customWidth="1"/>
    <col min="11" max="11" width="7" style="45" customWidth="1"/>
    <col min="12" max="12" width="10.28515625" style="45" customWidth="1"/>
    <col min="13" max="13" width="9" style="45" customWidth="1"/>
    <col min="14" max="14" width="9.140625" style="45"/>
    <col min="15" max="15" width="9" style="45" customWidth="1"/>
    <col min="16" max="16" width="10" style="45" customWidth="1"/>
    <col min="17" max="17" width="10.85546875" style="45" customWidth="1"/>
    <col min="18" max="18" width="11.42578125" style="45" customWidth="1"/>
    <col min="19" max="19" width="9.7109375" style="45" customWidth="1"/>
    <col min="20" max="20" width="11.7109375" style="45" customWidth="1"/>
    <col min="21" max="21" width="9.85546875" style="45" customWidth="1"/>
    <col min="22" max="22" width="10" style="45" customWidth="1"/>
    <col min="23" max="16384" width="9.140625" style="45"/>
  </cols>
  <sheetData>
    <row r="18" spans="14:15" ht="18.75" customHeight="1" x14ac:dyDescent="0.25"/>
    <row r="19" spans="14:15" ht="18.75" customHeight="1" x14ac:dyDescent="0.25"/>
    <row r="20" spans="14:15" ht="18.75" customHeight="1" x14ac:dyDescent="0.25"/>
    <row r="21" spans="14:15" ht="43.5" customHeight="1" x14ac:dyDescent="0.25"/>
    <row r="24" spans="14:15" ht="21" customHeight="1" x14ac:dyDescent="0.25"/>
    <row r="25" spans="14:15" ht="24.6" customHeight="1" x14ac:dyDescent="0.25">
      <c r="N25" s="70">
        <f>0.08^2</f>
        <v>6.4000000000000003E-3</v>
      </c>
      <c r="O25" s="70"/>
    </row>
    <row r="26" spans="14:15" ht="27" customHeight="1" x14ac:dyDescent="0.25">
      <c r="N26" s="70"/>
      <c r="O26" s="70"/>
    </row>
    <row r="27" spans="14:15" ht="48.75" customHeight="1" x14ac:dyDescent="0.25"/>
    <row r="28" spans="14:15" ht="28.5" customHeight="1" x14ac:dyDescent="0.25">
      <c r="N28" s="71"/>
      <c r="O28" s="71"/>
    </row>
    <row r="29" spans="14:15" ht="30" customHeight="1" x14ac:dyDescent="0.25">
      <c r="N29" s="71"/>
      <c r="O29" s="71"/>
    </row>
    <row r="30" spans="14:15" ht="31.5" customHeight="1" x14ac:dyDescent="0.25"/>
    <row r="31" spans="14:15" ht="30.75" customHeight="1" x14ac:dyDescent="0.25"/>
    <row r="32" spans="14:15" ht="32.25" customHeight="1" x14ac:dyDescent="0.25"/>
    <row r="33" spans="14:15" ht="34.5" customHeight="1" x14ac:dyDescent="0.25"/>
    <row r="34" spans="14:15" ht="29.25" customHeight="1" x14ac:dyDescent="0.25"/>
    <row r="35" spans="14:15" ht="36" customHeight="1" x14ac:dyDescent="0.25"/>
    <row r="36" spans="14:15" ht="33" customHeight="1" x14ac:dyDescent="0.25"/>
    <row r="41" spans="14:15" ht="31.5" customHeight="1" x14ac:dyDescent="0.25"/>
    <row r="44" spans="14:15" ht="28.5" customHeight="1" x14ac:dyDescent="0.25">
      <c r="N44" s="72">
        <f>_xlfn.CHISQ.INV(0.95,24)</f>
        <v>36.415028501807313</v>
      </c>
      <c r="O44" s="72"/>
    </row>
    <row r="45" spans="14:15" x14ac:dyDescent="0.25">
      <c r="N45" s="72"/>
      <c r="O45" s="72"/>
    </row>
    <row r="54" spans="14:15" ht="28.5" customHeight="1" x14ac:dyDescent="0.25">
      <c r="N54" s="70">
        <f>((25-1)*(0.0108)/0.0064)</f>
        <v>40.499999999999993</v>
      </c>
      <c r="O54" s="70"/>
    </row>
    <row r="55" spans="14:15" x14ac:dyDescent="0.25">
      <c r="N55" s="70"/>
      <c r="O55" s="70"/>
    </row>
  </sheetData>
  <mergeCells count="4">
    <mergeCell ref="N25:O26"/>
    <mergeCell ref="N28:O29"/>
    <mergeCell ref="N44:O45"/>
    <mergeCell ref="N54:O5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N11:O57"/>
  <sheetViews>
    <sheetView zoomScale="70" zoomScaleNormal="70" workbookViewId="0"/>
  </sheetViews>
  <sheetFormatPr defaultColWidth="9.140625" defaultRowHeight="15" x14ac:dyDescent="0.25"/>
  <cols>
    <col min="1" max="1" width="9.140625" style="45"/>
    <col min="2" max="2" width="23" style="45" customWidth="1"/>
    <col min="3" max="3" width="20.42578125" style="45" customWidth="1"/>
    <col min="4" max="4" width="19.140625" style="45" customWidth="1"/>
    <col min="5" max="5" width="16.7109375" style="45" customWidth="1"/>
    <col min="6" max="6" width="20" style="45" customWidth="1"/>
    <col min="7" max="7" width="21.7109375" style="45" customWidth="1"/>
    <col min="8" max="8" width="18.7109375" style="45" customWidth="1"/>
    <col min="9" max="9" width="24" style="45" customWidth="1"/>
    <col min="10" max="10" width="23.5703125" style="45" customWidth="1"/>
    <col min="11" max="11" width="7" style="45" customWidth="1"/>
    <col min="12" max="12" width="10.28515625" style="45" customWidth="1"/>
    <col min="13" max="13" width="9" style="45" customWidth="1"/>
    <col min="14" max="14" width="9.140625" style="45"/>
    <col min="15" max="15" width="9" style="45" customWidth="1"/>
    <col min="16" max="16" width="10" style="45" customWidth="1"/>
    <col min="17" max="17" width="10.85546875" style="45" customWidth="1"/>
    <col min="18" max="18" width="11.42578125" style="45" customWidth="1"/>
    <col min="19" max="19" width="9.7109375" style="45" customWidth="1"/>
    <col min="20" max="20" width="11.7109375" style="45" customWidth="1"/>
    <col min="21" max="21" width="9.85546875" style="45" customWidth="1"/>
    <col min="22" max="22" width="10" style="45" customWidth="1"/>
    <col min="23" max="16384" width="9.140625" style="45"/>
  </cols>
  <sheetData>
    <row r="11" spans="14:15" ht="28.5" x14ac:dyDescent="0.25">
      <c r="N11" s="72">
        <f>((16-1)*(12.6))/48</f>
        <v>3.9375</v>
      </c>
      <c r="O11" s="72"/>
    </row>
    <row r="18" spans="14:15" ht="18.75" customHeight="1" x14ac:dyDescent="0.25"/>
    <row r="19" spans="14:15" ht="18.75" customHeight="1" x14ac:dyDescent="0.25"/>
    <row r="20" spans="14:15" ht="18.75" customHeight="1" x14ac:dyDescent="0.25"/>
    <row r="21" spans="14:15" ht="43.5" customHeight="1" x14ac:dyDescent="0.25"/>
    <row r="24" spans="14:15" ht="21" customHeight="1" x14ac:dyDescent="0.25"/>
    <row r="25" spans="14:15" ht="24.6" customHeight="1" x14ac:dyDescent="0.25">
      <c r="N25" s="73"/>
      <c r="O25" s="73"/>
    </row>
    <row r="26" spans="14:15" ht="27" customHeight="1" x14ac:dyDescent="0.25">
      <c r="N26" s="73"/>
      <c r="O26" s="73"/>
    </row>
    <row r="27" spans="14:15" ht="48.75" customHeight="1" x14ac:dyDescent="0.25">
      <c r="N27" s="71"/>
      <c r="O27" s="71"/>
    </row>
    <row r="28" spans="14:15" ht="37.5" customHeight="1" x14ac:dyDescent="0.25">
      <c r="N28" s="71"/>
      <c r="O28" s="71"/>
    </row>
    <row r="29" spans="14:15" ht="30" customHeight="1" x14ac:dyDescent="0.25"/>
    <row r="30" spans="14:15" ht="31.5" customHeight="1" x14ac:dyDescent="0.25"/>
    <row r="31" spans="14:15" ht="30.75" customHeight="1" x14ac:dyDescent="0.25"/>
    <row r="32" spans="14:15" ht="32.25" customHeight="1" x14ac:dyDescent="0.25"/>
    <row r="33" ht="34.5" customHeight="1" x14ac:dyDescent="0.25"/>
    <row r="34" ht="29.25" customHeight="1" x14ac:dyDescent="0.25"/>
    <row r="35" ht="36" customHeight="1" x14ac:dyDescent="0.25"/>
    <row r="36" ht="33" customHeight="1" x14ac:dyDescent="0.25"/>
    <row r="41" ht="31.5" customHeight="1" x14ac:dyDescent="0.25"/>
    <row r="57" spans="14:15" ht="28.5" x14ac:dyDescent="0.25">
      <c r="N57" s="71"/>
      <c r="O57" s="71"/>
    </row>
  </sheetData>
  <mergeCells count="5">
    <mergeCell ref="N25:O26"/>
    <mergeCell ref="N28:O28"/>
    <mergeCell ref="N11:O11"/>
    <mergeCell ref="N57:O57"/>
    <mergeCell ref="N27:O2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O65"/>
  <sheetViews>
    <sheetView zoomScale="50" zoomScaleNormal="50" workbookViewId="0">
      <selection activeCell="U13" sqref="U13"/>
    </sheetView>
  </sheetViews>
  <sheetFormatPr defaultColWidth="9.140625" defaultRowHeight="15" x14ac:dyDescent="0.25"/>
  <cols>
    <col min="1" max="1" width="9.140625" style="45"/>
    <col min="2" max="2" width="23" style="45" customWidth="1"/>
    <col min="3" max="3" width="20.42578125" style="45" customWidth="1"/>
    <col min="4" max="4" width="19.140625" style="45" customWidth="1"/>
    <col min="5" max="5" width="16.7109375" style="45" customWidth="1"/>
    <col min="6" max="6" width="20" style="45" customWidth="1"/>
    <col min="7" max="7" width="21.7109375" style="45" customWidth="1"/>
    <col min="8" max="8" width="18.7109375" style="45" customWidth="1"/>
    <col min="9" max="9" width="24" style="45" customWidth="1"/>
    <col min="10" max="10" width="23.5703125" style="45" customWidth="1"/>
    <col min="11" max="11" width="7" style="45" customWidth="1"/>
    <col min="12" max="12" width="10.28515625" style="45" customWidth="1"/>
    <col min="13" max="13" width="9" style="45" customWidth="1"/>
    <col min="14" max="14" width="9.140625" style="45"/>
    <col min="15" max="15" width="9" style="45" customWidth="1"/>
    <col min="16" max="16" width="10" style="45" customWidth="1"/>
    <col min="17" max="17" width="10.85546875" style="45" customWidth="1"/>
    <col min="18" max="18" width="11.42578125" style="45" customWidth="1"/>
    <col min="19" max="19" width="9.7109375" style="45" customWidth="1"/>
    <col min="20" max="20" width="11.7109375" style="45" customWidth="1"/>
    <col min="21" max="21" width="9.85546875" style="45" customWidth="1"/>
    <col min="22" max="22" width="10" style="45" customWidth="1"/>
    <col min="23" max="16384" width="9.140625" style="45"/>
  </cols>
  <sheetData>
    <row r="18" spans="2:15" ht="18.75" customHeight="1" x14ac:dyDescent="0.25"/>
    <row r="19" spans="2:15" ht="18.75" customHeight="1" x14ac:dyDescent="0.25"/>
    <row r="20" spans="2:15" ht="18.75" customHeight="1" x14ac:dyDescent="0.25"/>
    <row r="21" spans="2:15" ht="43.5" customHeight="1" x14ac:dyDescent="0.25"/>
    <row r="24" spans="2:15" ht="21" customHeight="1" x14ac:dyDescent="0.25"/>
    <row r="25" spans="2:15" ht="24.6" customHeight="1" x14ac:dyDescent="0.25">
      <c r="N25" s="70">
        <f>6^2</f>
        <v>36</v>
      </c>
      <c r="O25" s="70"/>
    </row>
    <row r="26" spans="2:15" ht="27" customHeight="1" x14ac:dyDescent="0.25">
      <c r="N26" s="70"/>
      <c r="O26" s="70"/>
    </row>
    <row r="27" spans="2:15" ht="48.75" customHeight="1" x14ac:dyDescent="0.25"/>
    <row r="28" spans="2:15" ht="37.5" customHeight="1" x14ac:dyDescent="0.25"/>
    <row r="29" spans="2:15" ht="30" customHeight="1" x14ac:dyDescent="0.25"/>
    <row r="30" spans="2:15" ht="31.5" customHeight="1" x14ac:dyDescent="0.25">
      <c r="B30" s="60">
        <v>89</v>
      </c>
      <c r="C30" s="60">
        <v>85</v>
      </c>
      <c r="D30" s="60">
        <v>91</v>
      </c>
      <c r="E30" s="60">
        <v>95</v>
      </c>
    </row>
    <row r="31" spans="2:15" ht="30.75" customHeight="1" x14ac:dyDescent="0.25">
      <c r="B31" s="60">
        <v>95</v>
      </c>
      <c r="C31" s="60">
        <v>97</v>
      </c>
      <c r="D31" s="60">
        <v>81</v>
      </c>
      <c r="E31" s="60">
        <v>89</v>
      </c>
    </row>
    <row r="32" spans="2:15" ht="32.25" customHeight="1" x14ac:dyDescent="0.25">
      <c r="B32" s="60">
        <v>94</v>
      </c>
      <c r="C32" s="60">
        <v>86</v>
      </c>
      <c r="D32" s="60">
        <v>87</v>
      </c>
      <c r="E32" s="60">
        <v>83</v>
      </c>
    </row>
    <row r="33" spans="14:15" ht="34.5" customHeight="1" x14ac:dyDescent="0.25"/>
    <row r="34" spans="14:15" ht="29.25" customHeight="1" x14ac:dyDescent="0.25"/>
    <row r="35" spans="14:15" ht="36" customHeight="1" x14ac:dyDescent="0.25"/>
    <row r="36" spans="14:15" ht="33" customHeight="1" x14ac:dyDescent="0.25"/>
    <row r="41" spans="14:15" ht="31.5" customHeight="1" x14ac:dyDescent="0.25">
      <c r="N41" s="72">
        <f>_xlfn.CHISQ.INV(0.95,11)</f>
        <v>19.675137572682495</v>
      </c>
      <c r="O41" s="72"/>
    </row>
    <row r="43" spans="14:15" ht="28.5" x14ac:dyDescent="0.25">
      <c r="N43" s="72">
        <f>_xlfn.CHISQ.INV(0.05,11)</f>
        <v>4.5748130793222241</v>
      </c>
      <c r="O43" s="72"/>
    </row>
    <row r="57" spans="14:15" ht="28.5" x14ac:dyDescent="0.25">
      <c r="N57" s="71"/>
      <c r="O57" s="71"/>
    </row>
    <row r="65" spans="14:15" ht="28.5" x14ac:dyDescent="0.25">
      <c r="N65" s="72">
        <f>((12-1)*(26.6)/36)</f>
        <v>8.1277777777777782</v>
      </c>
      <c r="O65" s="72"/>
    </row>
  </sheetData>
  <mergeCells count="5">
    <mergeCell ref="N25:O26"/>
    <mergeCell ref="N41:O41"/>
    <mergeCell ref="N43:O43"/>
    <mergeCell ref="N57:O57"/>
    <mergeCell ref="N65:O6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8:O54"/>
  <sheetViews>
    <sheetView zoomScale="50" zoomScaleNormal="50" workbookViewId="0">
      <selection activeCell="P9" sqref="P9"/>
    </sheetView>
  </sheetViews>
  <sheetFormatPr defaultColWidth="9.140625" defaultRowHeight="15" x14ac:dyDescent="0.25"/>
  <cols>
    <col min="1" max="1" width="9.140625" style="45"/>
    <col min="2" max="2" width="23" style="45" customWidth="1"/>
    <col min="3" max="3" width="20.42578125" style="45" customWidth="1"/>
    <col min="4" max="4" width="19.140625" style="45" customWidth="1"/>
    <col min="5" max="5" width="16.7109375" style="45" customWidth="1"/>
    <col min="6" max="6" width="20" style="45" customWidth="1"/>
    <col min="7" max="7" width="21.7109375" style="45" customWidth="1"/>
    <col min="8" max="8" width="18.7109375" style="45" customWidth="1"/>
    <col min="9" max="9" width="24" style="45" customWidth="1"/>
    <col min="10" max="10" width="23.5703125" style="45" customWidth="1"/>
    <col min="11" max="11" width="7" style="45" customWidth="1"/>
    <col min="12" max="12" width="10.28515625" style="45" customWidth="1"/>
    <col min="13" max="13" width="9" style="45" customWidth="1"/>
    <col min="14" max="14" width="9.140625" style="45"/>
    <col min="15" max="15" width="9" style="45" customWidth="1"/>
    <col min="16" max="16" width="10" style="45" customWidth="1"/>
    <col min="17" max="17" width="10.85546875" style="45" customWidth="1"/>
    <col min="18" max="18" width="11.42578125" style="45" customWidth="1"/>
    <col min="19" max="19" width="9.7109375" style="45" customWidth="1"/>
    <col min="20" max="20" width="11.7109375" style="45" customWidth="1"/>
    <col min="21" max="21" width="9.85546875" style="45" customWidth="1"/>
    <col min="22" max="22" width="10" style="45" customWidth="1"/>
    <col min="23" max="16384" width="9.140625" style="45"/>
  </cols>
  <sheetData>
    <row r="18" spans="3:15" ht="18.75" customHeight="1" x14ac:dyDescent="0.25"/>
    <row r="19" spans="3:15" ht="18.75" customHeight="1" x14ac:dyDescent="0.25"/>
    <row r="20" spans="3:15" ht="18.75" customHeight="1" x14ac:dyDescent="0.25"/>
    <row r="21" spans="3:15" ht="45" x14ac:dyDescent="0.25">
      <c r="C21" s="61" t="s">
        <v>78</v>
      </c>
      <c r="D21" s="62" t="s">
        <v>79</v>
      </c>
    </row>
    <row r="22" spans="3:15" ht="22.5" x14ac:dyDescent="0.25">
      <c r="C22" s="48" t="s">
        <v>80</v>
      </c>
      <c r="D22" s="48">
        <v>32</v>
      </c>
    </row>
    <row r="23" spans="3:15" ht="22.5" x14ac:dyDescent="0.25">
      <c r="C23" s="48" t="s">
        <v>81</v>
      </c>
      <c r="D23" s="48">
        <v>24</v>
      </c>
    </row>
    <row r="24" spans="3:15" ht="22.5" x14ac:dyDescent="0.25">
      <c r="C24" s="48" t="s">
        <v>82</v>
      </c>
      <c r="D24" s="48">
        <v>35</v>
      </c>
    </row>
    <row r="25" spans="3:15" ht="22.5" x14ac:dyDescent="0.25">
      <c r="C25" s="48" t="s">
        <v>83</v>
      </c>
      <c r="D25" s="48">
        <v>29</v>
      </c>
      <c r="N25" s="73"/>
      <c r="O25" s="73"/>
    </row>
    <row r="26" spans="3:15" ht="30" customHeight="1" x14ac:dyDescent="0.25">
      <c r="C26" s="63" t="s">
        <v>47</v>
      </c>
      <c r="D26" s="63">
        <f>SUM(D22:D25)</f>
        <v>120</v>
      </c>
      <c r="N26" s="73"/>
      <c r="O26" s="73"/>
    </row>
    <row r="27" spans="3:15" ht="48.75" customHeight="1" x14ac:dyDescent="0.25"/>
    <row r="28" spans="3:15" ht="37.5" customHeight="1" x14ac:dyDescent="0.25"/>
    <row r="29" spans="3:15" ht="30" customHeight="1" x14ac:dyDescent="0.25"/>
    <row r="30" spans="3:15" ht="31.5" customHeight="1" x14ac:dyDescent="0.25"/>
    <row r="31" spans="3:15" ht="28.5" x14ac:dyDescent="0.25">
      <c r="M31" s="71"/>
      <c r="N31" s="71"/>
    </row>
    <row r="32" spans="3:15" ht="32.25" customHeight="1" x14ac:dyDescent="0.25"/>
    <row r="33" spans="13:14" ht="34.5" customHeight="1" x14ac:dyDescent="0.25"/>
    <row r="34" spans="13:14" ht="28.5" x14ac:dyDescent="0.25">
      <c r="M34" s="72">
        <f>_xlfn.CHISQ.INV(0.99,3)</f>
        <v>11.344866730144364</v>
      </c>
      <c r="N34" s="72"/>
    </row>
    <row r="35" spans="13:14" ht="36" customHeight="1" x14ac:dyDescent="0.25"/>
    <row r="36" spans="13:14" ht="33" customHeight="1" x14ac:dyDescent="0.25"/>
    <row r="39" spans="13:14" ht="28.5" x14ac:dyDescent="0.25">
      <c r="M39" s="71"/>
      <c r="N39" s="71"/>
    </row>
    <row r="41" spans="13:14" ht="31.5" customHeight="1" x14ac:dyDescent="0.25"/>
    <row r="54" spans="14:15" ht="28.5" x14ac:dyDescent="0.25">
      <c r="N54" s="73"/>
      <c r="O54" s="73"/>
    </row>
  </sheetData>
  <mergeCells count="5">
    <mergeCell ref="N25:O26"/>
    <mergeCell ref="M31:N31"/>
    <mergeCell ref="M34:N34"/>
    <mergeCell ref="M39:N39"/>
    <mergeCell ref="N54:O5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FirstPage</vt:lpstr>
      <vt:lpstr>Content</vt:lpstr>
      <vt:lpstr>Problem 1</vt:lpstr>
      <vt:lpstr>Problem 1 Solved</vt:lpstr>
      <vt:lpstr>Problem 2  </vt:lpstr>
      <vt:lpstr>Problem 2  Solved</vt:lpstr>
      <vt:lpstr>Problem 3</vt:lpstr>
      <vt:lpstr>Problem 3 Solved</vt:lpstr>
      <vt:lpstr>Problem 4 Solved</vt:lpstr>
      <vt:lpstr>Problem 4</vt:lpstr>
      <vt:lpstr>Problem 5 </vt:lpstr>
      <vt:lpstr>Problem 5 Solved</vt:lpstr>
      <vt:lpstr>Problem 6 Solved</vt:lpstr>
      <vt:lpstr>Problem 6</vt:lpstr>
      <vt:lpstr>Problem 7 </vt:lpstr>
      <vt:lpstr>Problem 7 Solved</vt:lpstr>
      <vt:lpstr>Problem 8</vt:lpstr>
      <vt:lpstr>Problem 8 Solved</vt:lpstr>
      <vt:lpstr>Problem 9 Solved</vt:lpstr>
      <vt:lpstr>Problem 9</vt:lpstr>
      <vt:lpstr>Problem 10 Solved</vt:lpstr>
      <vt:lpstr>Problem 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2019-11-20T20:50:23Z</cp:lastPrinted>
  <dcterms:created xsi:type="dcterms:W3CDTF">2014-10-23T14:45:36Z</dcterms:created>
  <dcterms:modified xsi:type="dcterms:W3CDTF">2021-11-17T22:20:31Z</dcterms:modified>
</cp:coreProperties>
</file>