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03810940-1F48-4521-92A1-778BF03221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21" r:id="rId1"/>
    <sheet name="Exam Content " sheetId="70" r:id="rId2"/>
    <sheet name="Problem 1" sheetId="125" r:id="rId3"/>
    <sheet name="Check Problem 1 " sheetId="114" r:id="rId4"/>
    <sheet name="Problem 2" sheetId="126" r:id="rId5"/>
    <sheet name="Check Problem 2" sheetId="115" r:id="rId6"/>
    <sheet name="Problem 3" sheetId="127" r:id="rId7"/>
    <sheet name="Check Problem 3" sheetId="111" r:id="rId8"/>
    <sheet name="Problem 4" sheetId="128" r:id="rId9"/>
    <sheet name="Check Problem 4 " sheetId="108" r:id="rId10"/>
    <sheet name="Problem 5" sheetId="132" r:id="rId11"/>
    <sheet name="Check Problem 5 " sheetId="120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128" l="1"/>
  <c r="H39" i="120"/>
  <c r="H38" i="120"/>
  <c r="H37" i="120"/>
  <c r="H36" i="120"/>
  <c r="H40" i="120" l="1"/>
  <c r="X19" i="108"/>
  <c r="X18" i="108"/>
  <c r="X17" i="108"/>
  <c r="X16" i="108"/>
  <c r="X20" i="108"/>
  <c r="Y20" i="108" s="1"/>
  <c r="Q28" i="111"/>
  <c r="Q27" i="111"/>
  <c r="Q26" i="111"/>
  <c r="Q19" i="111"/>
  <c r="Q18" i="111"/>
  <c r="Q17" i="111"/>
  <c r="M98" i="114"/>
  <c r="M94" i="114"/>
  <c r="B94" i="114"/>
  <c r="B81" i="114"/>
  <c r="M81" i="114"/>
  <c r="B99" i="114" l="1"/>
</calcChain>
</file>

<file path=xl/sharedStrings.xml><?xml version="1.0" encoding="utf-8"?>
<sst xmlns="http://schemas.openxmlformats.org/spreadsheetml/2006/main" count="212" uniqueCount="74">
  <si>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</si>
  <si>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</t>
  </si>
  <si>
    <t>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</si>
  <si>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</si>
  <si>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</si>
  <si>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</si>
  <si>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</si>
  <si>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</si>
  <si>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</si>
  <si>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</si>
  <si>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</si>
  <si>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</si>
  <si>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</si>
  <si>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</si>
  <si>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</si>
  <si>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</si>
  <si>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</si>
  <si>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</si>
  <si>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</si>
  <si>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</si>
  <si>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</si>
  <si>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</si>
  <si>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</si>
  <si>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</si>
  <si>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</si>
  <si>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</si>
  <si>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</si>
  <si>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</si>
  <si>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</si>
  <si>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=</t>
  </si>
  <si>
    <t>Gold</t>
  </si>
  <si>
    <t>Bond</t>
  </si>
  <si>
    <t>Stock</t>
  </si>
  <si>
    <t>Large Gain</t>
  </si>
  <si>
    <t>Small Gain</t>
  </si>
  <si>
    <t>No Change</t>
  </si>
  <si>
    <t>Small Fall</t>
  </si>
  <si>
    <t>Investment Decisions and Payoffs</t>
  </si>
  <si>
    <t>Answer</t>
  </si>
  <si>
    <t>t</t>
  </si>
  <si>
    <t>Condition</t>
  </si>
  <si>
    <t>Selling Price ($)</t>
  </si>
  <si>
    <t>G</t>
  </si>
  <si>
    <t>M</t>
  </si>
  <si>
    <t>X Variable 4</t>
  </si>
  <si>
    <t>Square Footage X1</t>
  </si>
  <si>
    <t>Age (Yrs) X2</t>
  </si>
  <si>
    <t>Condition (Excellent) X3</t>
  </si>
  <si>
    <t>Condition (Mint)      X4</t>
  </si>
  <si>
    <t>C/D</t>
  </si>
  <si>
    <t>Probability</t>
  </si>
  <si>
    <t>LaPlace</t>
  </si>
  <si>
    <t>Large Gain in Market</t>
  </si>
  <si>
    <t>Small Gain in Market</t>
  </si>
  <si>
    <t>No Change in Market</t>
  </si>
  <si>
    <t>Small Fall in Market</t>
  </si>
  <si>
    <t>Certain Payoff</t>
  </si>
  <si>
    <t>Utility</t>
  </si>
  <si>
    <t>Hurwicz</t>
  </si>
  <si>
    <t>Small Gain in Market Value</t>
  </si>
  <si>
    <t>Large Gain in Market Value</t>
  </si>
  <si>
    <t>No Change in Market Value</t>
  </si>
  <si>
    <t>Small Fall in Market Value</t>
  </si>
  <si>
    <t>a) Maximin</t>
  </si>
  <si>
    <t>Base</t>
  </si>
  <si>
    <t>b) Maximax</t>
  </si>
  <si>
    <t>Age (Yrs.) X2</t>
  </si>
  <si>
    <t>Investment Decisions and Payoffs (EMV)</t>
  </si>
  <si>
    <t>Large Fall in Market Value</t>
  </si>
  <si>
    <t>Investment Decisions and Payoffs (Utility)</t>
  </si>
  <si>
    <t>Investment Vehicle</t>
  </si>
  <si>
    <t>Utility Value</t>
  </si>
  <si>
    <t>Large Fall in Market</t>
  </si>
  <si>
    <t>Large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</si>
</sst>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Lucida Bright"/>
      <family val="1"/>
    </font>
    <font>
      <sz val="22"/>
      <color theme="1"/>
      <name val="Lucida Bright"/>
      <family val="1"/>
    </font>
    <font>
      <sz val="11"/>
      <color theme="1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28"/>
      <color rgb="FFC00000"/>
      <name val="Lucida Bright"/>
      <family val="1"/>
    </font>
    <font>
      <b/>
      <sz val="28"/>
      <color rgb="FFC00000"/>
      <name val="Calibri"/>
      <family val="2"/>
      <scheme val="minor"/>
    </font>
    <font>
      <sz val="18"/>
      <color theme="1"/>
      <name val="Lucida Bright"/>
      <family val="1"/>
    </font>
    <font>
      <sz val="18"/>
      <color theme="1"/>
      <name val="Calibri"/>
      <family val="2"/>
      <scheme val="minor"/>
    </font>
    <font>
      <sz val="24"/>
      <color rgb="FFFFFF00"/>
      <name val="Lucida Bright"/>
      <family val="1"/>
    </font>
    <font>
      <sz val="22"/>
      <color rgb="FFFFFF00"/>
      <name val="Lucida Bright"/>
      <family val="1"/>
    </font>
    <font>
      <b/>
      <sz val="22"/>
      <color rgb="FFC00000"/>
      <name val="Lucida Bright"/>
      <family val="1"/>
    </font>
    <font>
      <sz val="20"/>
      <color rgb="FFFFFF00"/>
      <name val="Lucida Bright"/>
      <family val="1"/>
    </font>
    <font>
      <b/>
      <sz val="20"/>
      <color rgb="FFFFFF00"/>
      <name val="Lucida Bright"/>
      <family val="1"/>
    </font>
    <font>
      <sz val="24"/>
      <color theme="1"/>
      <name val="Lucida Bright"/>
      <family val="1"/>
    </font>
    <font>
      <sz val="20"/>
      <name val="Lucida Bright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/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2" fontId="0" fillId="4" borderId="0" xfId="0" applyNumberFormat="1" applyFill="1"/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/>
    <xf numFmtId="0" fontId="4" fillId="4" borderId="0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4" xfId="0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7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2" fontId="19" fillId="8" borderId="1" xfId="0" applyNumberFormat="1" applyFont="1" applyFill="1" applyBorder="1" applyAlignment="1" applyProtection="1">
      <alignment horizontal="center" vertical="center"/>
      <protection locked="0"/>
    </xf>
    <xf numFmtId="164" fontId="19" fillId="4" borderId="1" xfId="0" applyNumberFormat="1" applyFont="1" applyFill="1" applyBorder="1" applyAlignment="1" applyProtection="1">
      <alignment horizontal="center" vertical="center"/>
      <protection locked="0"/>
    </xf>
    <xf numFmtId="164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/>
    <xf numFmtId="0" fontId="9" fillId="2" borderId="0" xfId="0" applyFont="1" applyFill="1" applyAlignment="1">
      <alignment horizontal="center" vertical="center"/>
    </xf>
    <xf numFmtId="4" fontId="10" fillId="4" borderId="0" xfId="0" applyNumberFormat="1" applyFont="1" applyFill="1" applyAlignment="1" applyProtection="1">
      <alignment horizontal="center" vertical="center"/>
      <protection locked="0"/>
    </xf>
    <xf numFmtId="4" fontId="15" fillId="5" borderId="0" xfId="0" applyNumberFormat="1" applyFont="1" applyFill="1" applyAlignment="1" applyProtection="1">
      <alignment horizontal="center" vertical="center"/>
      <protection locked="0"/>
    </xf>
    <xf numFmtId="4" fontId="16" fillId="3" borderId="0" xfId="0" applyNumberFormat="1" applyFont="1" applyFill="1" applyAlignment="1" applyProtection="1">
      <alignment horizontal="center" vertical="center"/>
      <protection locked="0"/>
    </xf>
    <xf numFmtId="4" fontId="11" fillId="4" borderId="0" xfId="0" applyNumberFormat="1" applyFont="1" applyFill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'Check Problem 5 '!$M$15:$M$26</c:f>
              <c:numCache>
                <c:formatCode>General</c:formatCode>
                <c:ptCount val="12"/>
                <c:pt idx="0">
                  <c:v>-600</c:v>
                </c:pt>
                <c:pt idx="1">
                  <c:v>-200</c:v>
                </c:pt>
                <c:pt idx="2">
                  <c:v>-150</c:v>
                </c:pt>
                <c:pt idx="3">
                  <c:v>-100</c:v>
                </c:pt>
                <c:pt idx="4">
                  <c:v>0</c:v>
                </c:pt>
                <c:pt idx="5">
                  <c:v>60</c:v>
                </c:pt>
                <c:pt idx="6">
                  <c:v>100</c:v>
                </c:pt>
                <c:pt idx="7">
                  <c:v>150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500</c:v>
                </c:pt>
              </c:numCache>
            </c:numRef>
          </c:xVal>
          <c:yVal>
            <c:numRef>
              <c:f>'Check Problem 5 '!$N$15:$N$26</c:f>
              <c:numCache>
                <c:formatCode>0.00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0.3</c:v>
                </c:pt>
                <c:pt idx="3">
                  <c:v>0.36</c:v>
                </c:pt>
                <c:pt idx="4">
                  <c:v>0.5</c:v>
                </c:pt>
                <c:pt idx="5">
                  <c:v>0.6</c:v>
                </c:pt>
                <c:pt idx="6">
                  <c:v>0.65</c:v>
                </c:pt>
                <c:pt idx="7">
                  <c:v>0.7</c:v>
                </c:pt>
                <c:pt idx="8">
                  <c:v>0.75</c:v>
                </c:pt>
                <c:pt idx="9">
                  <c:v>0.85</c:v>
                </c:pt>
                <c:pt idx="10">
                  <c:v>0.9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9A-4A4E-AA47-A8E194B5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267391"/>
        <c:axId val="1907266143"/>
      </c:scatterChart>
      <c:valAx>
        <c:axId val="1907267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266143"/>
        <c:crosses val="autoZero"/>
        <c:crossBetween val="midCat"/>
      </c:valAx>
      <c:valAx>
        <c:axId val="190726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267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ent!A1"/><Relationship Id="rId2" Type="http://schemas.openxmlformats.org/officeDocument/2006/relationships/image" Target="../media/image1.png"/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oblem 4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5 '!A1"/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roblem 5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oblem 3'!A1"/><Relationship Id="rId7" Type="http://schemas.openxmlformats.org/officeDocument/2006/relationships/hyperlink" Target="#'9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FirstPage!A1"/><Relationship Id="rId5" Type="http://schemas.openxmlformats.org/officeDocument/2006/relationships/hyperlink" Target="#'Problem 5'!A1"/><Relationship Id="rId4" Type="http://schemas.openxmlformats.org/officeDocument/2006/relationships/hyperlink" Target="#'Problem 4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1 '!A1"/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2'!A1"/><Relationship Id="rId1" Type="http://schemas.openxmlformats.org/officeDocument/2006/relationships/hyperlink" Target="#'Exam Content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oblem 2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3'!A1"/><Relationship Id="rId1" Type="http://schemas.openxmlformats.org/officeDocument/2006/relationships/hyperlink" Target="#'Exam Content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heck Problem 4 '!A1"/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</xdr:row>
      <xdr:rowOff>175169</xdr:rowOff>
    </xdr:from>
    <xdr:to>
      <xdr:col>33</xdr:col>
      <xdr:colOff>247650</xdr:colOff>
      <xdr:row>11</xdr:row>
      <xdr:rowOff>95885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49000" y="746669"/>
          <a:ext cx="9315450" cy="144471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rgbClr val="002060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23</xdr:col>
      <xdr:colOff>97430</xdr:colOff>
      <xdr:row>56</xdr:row>
      <xdr:rowOff>29029</xdr:rowOff>
    </xdr:from>
    <xdr:to>
      <xdr:col>28</xdr:col>
      <xdr:colOff>517619</xdr:colOff>
      <xdr:row>62</xdr:row>
      <xdr:rowOff>174625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118230" y="10697029"/>
          <a:ext cx="346818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17863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9536" y="144236"/>
          <a:ext cx="3301092" cy="1740073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57249" y="1475015"/>
          <a:ext cx="276769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19</xdr:col>
      <xdr:colOff>453390</xdr:colOff>
      <xdr:row>29</xdr:row>
      <xdr:rowOff>57603</xdr:rowOff>
    </xdr:from>
    <xdr:to>
      <xdr:col>32</xdr:col>
      <xdr:colOff>289560</xdr:colOff>
      <xdr:row>51</xdr:row>
      <xdr:rowOff>60960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035790" y="5582103"/>
          <a:ext cx="7760970" cy="4194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54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Practice Problem 4.1</a:t>
          </a:r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  <a:r>
            <a:rPr lang="en-US" sz="4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Answers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</a:rPr>
            <a:t>v.2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5/12/22</a:t>
          </a:r>
          <a:endParaRPr lang="en-US" sz="36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476250</xdr:colOff>
      <xdr:row>16</xdr:row>
      <xdr:rowOff>182699</xdr:rowOff>
    </xdr:from>
    <xdr:to>
      <xdr:col>30</xdr:col>
      <xdr:colOff>461009</xdr:colOff>
      <xdr:row>23</xdr:row>
      <xdr:rowOff>137795</xdr:rowOff>
    </xdr:to>
    <xdr:sp macro="" textlink="">
      <xdr:nvSpPr>
        <xdr:cNvPr id="12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668250" y="3230699"/>
          <a:ext cx="608075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204 S22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164533</xdr:colOff>
      <xdr:row>1</xdr:row>
      <xdr:rowOff>41048</xdr:rowOff>
    </xdr:from>
    <xdr:to>
      <xdr:col>2</xdr:col>
      <xdr:colOff>555172</xdr:colOff>
      <xdr:row>7</xdr:row>
      <xdr:rowOff>129721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64533" y="226105"/>
          <a:ext cx="1631610" cy="11990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3</xdr:col>
      <xdr:colOff>489856</xdr:colOff>
      <xdr:row>1</xdr:row>
      <xdr:rowOff>140698</xdr:rowOff>
    </xdr:from>
    <xdr:to>
      <xdr:col>13</xdr:col>
      <xdr:colOff>506185</xdr:colOff>
      <xdr:row>7</xdr:row>
      <xdr:rowOff>61323</xdr:rowOff>
    </xdr:to>
    <xdr:sp macro="" textlink="">
      <xdr:nvSpPr>
        <xdr:cNvPr id="15" name="Rounded Rectangle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2351313" y="325755"/>
          <a:ext cx="6221186" cy="10309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17</xdr:col>
      <xdr:colOff>404949</xdr:colOff>
      <xdr:row>1</xdr:row>
      <xdr:rowOff>161108</xdr:rowOff>
    </xdr:from>
    <xdr:to>
      <xdr:col>20</xdr:col>
      <xdr:colOff>95796</xdr:colOff>
      <xdr:row>6</xdr:row>
      <xdr:rowOff>159294</xdr:rowOff>
    </xdr:to>
    <xdr:sp macro="" textlink="">
      <xdr:nvSpPr>
        <xdr:cNvPr id="16" name="Rounded Rectangle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11040292" y="346165"/>
          <a:ext cx="3631475" cy="92347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16</xdr:col>
      <xdr:colOff>232954</xdr:colOff>
      <xdr:row>1</xdr:row>
      <xdr:rowOff>141514</xdr:rowOff>
    </xdr:from>
    <xdr:to>
      <xdr:col>16</xdr:col>
      <xdr:colOff>232954</xdr:colOff>
      <xdr:row>66</xdr:row>
      <xdr:rowOff>145866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2D1D1C6-76F8-4213-80A4-3E9DBD2FF26D}"/>
            </a:ext>
          </a:extLst>
        </xdr:cNvPr>
        <xdr:cNvCxnSpPr/>
      </xdr:nvCxnSpPr>
      <xdr:spPr>
        <a:xfrm flipH="1">
          <a:off x="10247811" y="326571"/>
          <a:ext cx="0" cy="154076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12</xdr:row>
      <xdr:rowOff>174172</xdr:rowOff>
    </xdr:from>
    <xdr:to>
      <xdr:col>16</xdr:col>
      <xdr:colOff>0</xdr:colOff>
      <xdr:row>14</xdr:row>
      <xdr:rowOff>892629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56E2F3B-7BCE-477F-9DA2-6C65D727EC70}"/>
            </a:ext>
          </a:extLst>
        </xdr:cNvPr>
        <xdr:cNvSpPr txBox="1"/>
      </xdr:nvSpPr>
      <xdr:spPr>
        <a:xfrm>
          <a:off x="108857" y="2394858"/>
          <a:ext cx="9906000" cy="1382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aseline="0">
              <a:latin typeface="Lucida Bright" panose="02040602050505020304" pitchFamily="18" charset="0"/>
            </a:rPr>
            <a:t>Use the probability estimate for the occurrence of each state of nature to find the highest Expected Value.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484234</xdr:colOff>
      <xdr:row>2</xdr:row>
      <xdr:rowOff>136978</xdr:rowOff>
    </xdr:from>
    <xdr:to>
      <xdr:col>6</xdr:col>
      <xdr:colOff>446314</xdr:colOff>
      <xdr:row>7</xdr:row>
      <xdr:rowOff>76200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FDB1F5A6-594F-45E5-AE99-FC914D27CE69}"/>
            </a:ext>
          </a:extLst>
        </xdr:cNvPr>
        <xdr:cNvSpPr/>
      </xdr:nvSpPr>
      <xdr:spPr>
        <a:xfrm>
          <a:off x="2487205" y="507092"/>
          <a:ext cx="4947738" cy="86450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424908</xdr:colOff>
      <xdr:row>1</xdr:row>
      <xdr:rowOff>168366</xdr:rowOff>
    </xdr:from>
    <xdr:to>
      <xdr:col>2</xdr:col>
      <xdr:colOff>43545</xdr:colOff>
      <xdr:row>8</xdr:row>
      <xdr:rowOff>54430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2D281-E4D2-47A1-B51C-7B4B76021373}"/>
            </a:ext>
          </a:extLst>
        </xdr:cNvPr>
        <xdr:cNvSpPr/>
      </xdr:nvSpPr>
      <xdr:spPr>
        <a:xfrm>
          <a:off x="424908" y="353423"/>
          <a:ext cx="1621608" cy="11814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326572</xdr:colOff>
      <xdr:row>8</xdr:row>
      <xdr:rowOff>87086</xdr:rowOff>
    </xdr:from>
    <xdr:to>
      <xdr:col>8</xdr:col>
      <xdr:colOff>355600</xdr:colOff>
      <xdr:row>48</xdr:row>
      <xdr:rowOff>160745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6B3C2AF-DD23-442C-9431-AAE2C0075CE3}"/>
            </a:ext>
          </a:extLst>
        </xdr:cNvPr>
        <xdr:cNvCxnSpPr/>
      </xdr:nvCxnSpPr>
      <xdr:spPr>
        <a:xfrm>
          <a:off x="9655629" y="1567543"/>
          <a:ext cx="29028" cy="133215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141514</xdr:colOff>
      <xdr:row>3</xdr:row>
      <xdr:rowOff>30843</xdr:rowOff>
    </xdr:from>
    <xdr:to>
      <xdr:col>9</xdr:col>
      <xdr:colOff>576942</xdr:colOff>
      <xdr:row>7</xdr:row>
      <xdr:rowOff>148772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10D4BE2F-1563-4785-AF6A-238BBE0CFCA2}"/>
            </a:ext>
          </a:extLst>
        </xdr:cNvPr>
        <xdr:cNvSpPr/>
      </xdr:nvSpPr>
      <xdr:spPr>
        <a:xfrm>
          <a:off x="8055428" y="586014"/>
          <a:ext cx="2786743" cy="85815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511629</xdr:colOff>
      <xdr:row>10</xdr:row>
      <xdr:rowOff>130628</xdr:rowOff>
    </xdr:from>
    <xdr:to>
      <xdr:col>8</xdr:col>
      <xdr:colOff>141514</xdr:colOff>
      <xdr:row>22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B731EFB-C91A-4CAF-B6D4-38C3D83FDB35}"/>
            </a:ext>
          </a:extLst>
        </xdr:cNvPr>
        <xdr:cNvSpPr txBox="1"/>
      </xdr:nvSpPr>
      <xdr:spPr>
        <a:xfrm>
          <a:off x="511629" y="1981199"/>
          <a:ext cx="8958942" cy="38535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  <a:r>
            <a:rPr lang="en-US" sz="2400">
              <a:latin typeface="Lucida Bright" panose="02040602050505020304" pitchFamily="18" charset="0"/>
            </a:rPr>
            <a:t> </a:t>
          </a:r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Utility Lawrence 364</a:t>
          </a: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datapoints shown on the attached payoff table indicate that the highest possible return was $500. This payoff would be achieved if invested in stock and there were a large rise in the market. </a:t>
          </a:r>
        </a:p>
        <a:p>
          <a:endParaRPr lang="en-US" sz="2400" b="0" i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lowest possible payoff was a loss of $600 which would be incurred if invested in the stock and there were a large fall in the market value. </a:t>
          </a:r>
        </a:p>
      </xdr:txBody>
    </xdr:sp>
    <xdr:clientData/>
  </xdr:twoCellAnchor>
  <xdr:twoCellAnchor>
    <xdr:from>
      <xdr:col>10</xdr:col>
      <xdr:colOff>283028</xdr:colOff>
      <xdr:row>3</xdr:row>
      <xdr:rowOff>54430</xdr:rowOff>
    </xdr:from>
    <xdr:to>
      <xdr:col>11</xdr:col>
      <xdr:colOff>751115</xdr:colOff>
      <xdr:row>8</xdr:row>
      <xdr:rowOff>41730</xdr:rowOff>
    </xdr:to>
    <xdr:sp macro="" textlink="">
      <xdr:nvSpPr>
        <xdr:cNvPr id="11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609BD-4930-4903-B7F9-DCB4DDF72CB1}"/>
            </a:ext>
          </a:extLst>
        </xdr:cNvPr>
        <xdr:cNvSpPr/>
      </xdr:nvSpPr>
      <xdr:spPr>
        <a:xfrm>
          <a:off x="11691257" y="609601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1191805</xdr:colOff>
      <xdr:row>3</xdr:row>
      <xdr:rowOff>49892</xdr:rowOff>
    </xdr:from>
    <xdr:to>
      <xdr:col>9</xdr:col>
      <xdr:colOff>707572</xdr:colOff>
      <xdr:row>7</xdr:row>
      <xdr:rowOff>174171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420530" y="621392"/>
          <a:ext cx="6278517" cy="8862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446679</xdr:colOff>
      <xdr:row>2</xdr:row>
      <xdr:rowOff>59509</xdr:rowOff>
    </xdr:from>
    <xdr:to>
      <xdr:col>2</xdr:col>
      <xdr:colOff>65316</xdr:colOff>
      <xdr:row>8</xdr:row>
      <xdr:rowOff>130630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446679" y="429623"/>
          <a:ext cx="1621608" cy="118146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693057</xdr:colOff>
      <xdr:row>3</xdr:row>
      <xdr:rowOff>362</xdr:rowOff>
    </xdr:from>
    <xdr:to>
      <xdr:col>10</xdr:col>
      <xdr:colOff>693057</xdr:colOff>
      <xdr:row>43</xdr:row>
      <xdr:rowOff>117202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H="1">
          <a:off x="12253686" y="555533"/>
          <a:ext cx="0" cy="1660869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393700</xdr:colOff>
      <xdr:row>2</xdr:row>
      <xdr:rowOff>52614</xdr:rowOff>
    </xdr:from>
    <xdr:to>
      <xdr:col>14</xdr:col>
      <xdr:colOff>1374321</xdr:colOff>
      <xdr:row>6</xdr:row>
      <xdr:rowOff>170543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11537950" y="433614"/>
          <a:ext cx="2912835" cy="87992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446314</xdr:colOff>
      <xdr:row>11</xdr:row>
      <xdr:rowOff>32655</xdr:rowOff>
    </xdr:from>
    <xdr:to>
      <xdr:col>10</xdr:col>
      <xdr:colOff>414564</xdr:colOff>
      <xdr:row>19</xdr:row>
      <xdr:rowOff>185057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18AF483-E128-40FA-AC92-180D8D7828A1}"/>
            </a:ext>
          </a:extLst>
        </xdr:cNvPr>
        <xdr:cNvSpPr txBox="1"/>
      </xdr:nvSpPr>
      <xdr:spPr>
        <a:xfrm>
          <a:off x="446314" y="2068284"/>
          <a:ext cx="11387364" cy="2830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Lawrence 3364</a:t>
          </a: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datapoints shown on the attached payoff table indicate that the highest possible return was $500. This payoff would be achieved if invested in stock and there were a large rise in the market. </a:t>
          </a:r>
        </a:p>
        <a:p>
          <a:endParaRPr lang="en-US" sz="2400" b="0" i="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lowest possible payoff was a loss of $600 which would be incurred if invested in the stock and there were a large fall in the market value. </a:t>
          </a:r>
        </a:p>
      </xdr:txBody>
    </xdr:sp>
    <xdr:clientData/>
  </xdr:twoCellAnchor>
  <xdr:twoCellAnchor>
    <xdr:from>
      <xdr:col>0</xdr:col>
      <xdr:colOff>325664</xdr:colOff>
      <xdr:row>29</xdr:row>
      <xdr:rowOff>164372</xdr:rowOff>
    </xdr:from>
    <xdr:to>
      <xdr:col>10</xdr:col>
      <xdr:colOff>293914</xdr:colOff>
      <xdr:row>32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2C54239-5969-4A4D-9050-1426C68A2B96}"/>
            </a:ext>
          </a:extLst>
        </xdr:cNvPr>
        <xdr:cNvSpPr txBox="1"/>
      </xdr:nvSpPr>
      <xdr:spPr>
        <a:xfrm>
          <a:off x="325664" y="10614658"/>
          <a:ext cx="12421507" cy="1305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EMVs are replaced by the Utility values.</a:t>
          </a:r>
        </a:p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10</xdr:col>
      <xdr:colOff>914399</xdr:colOff>
      <xdr:row>26</xdr:row>
      <xdr:rowOff>391887</xdr:rowOff>
    </xdr:from>
    <xdr:to>
      <xdr:col>14</xdr:col>
      <xdr:colOff>2231571</xdr:colOff>
      <xdr:row>33</xdr:row>
      <xdr:rowOff>119743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B422DAF-3E1E-47D2-89CB-3ADA5E80A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412749</xdr:colOff>
      <xdr:row>43</xdr:row>
      <xdr:rowOff>44628</xdr:rowOff>
    </xdr:from>
    <xdr:to>
      <xdr:col>10</xdr:col>
      <xdr:colOff>380999</xdr:colOff>
      <xdr:row>52</xdr:row>
      <xdr:rowOff>43544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8B52AA8-0C32-4204-88B4-152F59EF2653}"/>
            </a:ext>
          </a:extLst>
        </xdr:cNvPr>
        <xdr:cNvSpPr txBox="1"/>
      </xdr:nvSpPr>
      <xdr:spPr>
        <a:xfrm>
          <a:off x="412749" y="15676514"/>
          <a:ext cx="12421507" cy="1664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2400" b="0" i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Since the decision with the highest expected utility is the stock investment, it would be selected using the expected utility criterion. </a:t>
          </a:r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308974</xdr:colOff>
      <xdr:row>2</xdr:row>
      <xdr:rowOff>102052</xdr:rowOff>
    </xdr:from>
    <xdr:to>
      <xdr:col>30</xdr:col>
      <xdr:colOff>466816</xdr:colOff>
      <xdr:row>8</xdr:row>
      <xdr:rowOff>95250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51224" y="483052"/>
          <a:ext cx="8000092" cy="11361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440599</xdr:colOff>
      <xdr:row>16</xdr:row>
      <xdr:rowOff>72388</xdr:rowOff>
    </xdr:from>
    <xdr:to>
      <xdr:col>23</xdr:col>
      <xdr:colOff>90442</xdr:colOff>
      <xdr:row>21</xdr:row>
      <xdr:rowOff>50617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89349" y="3120388"/>
          <a:ext cx="447584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25</xdr:col>
      <xdr:colOff>574221</xdr:colOff>
      <xdr:row>16</xdr:row>
      <xdr:rowOff>52161</xdr:rowOff>
    </xdr:from>
    <xdr:to>
      <xdr:col>33</xdr:col>
      <xdr:colOff>224064</xdr:colOff>
      <xdr:row>21</xdr:row>
      <xdr:rowOff>79375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655471" y="3100161"/>
          <a:ext cx="4475843" cy="97971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456292</xdr:colOff>
      <xdr:row>26</xdr:row>
      <xdr:rowOff>0</xdr:rowOff>
    </xdr:from>
    <xdr:to>
      <xdr:col>23</xdr:col>
      <xdr:colOff>106135</xdr:colOff>
      <xdr:row>30</xdr:row>
      <xdr:rowOff>108856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05042" y="4953000"/>
          <a:ext cx="447584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3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26</xdr:col>
      <xdr:colOff>112485</xdr:colOff>
      <xdr:row>26</xdr:row>
      <xdr:rowOff>59418</xdr:rowOff>
    </xdr:from>
    <xdr:to>
      <xdr:col>33</xdr:col>
      <xdr:colOff>365578</xdr:colOff>
      <xdr:row>30</xdr:row>
      <xdr:rowOff>168274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796985" y="5012418"/>
          <a:ext cx="447584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4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308425</xdr:colOff>
      <xdr:row>35</xdr:row>
      <xdr:rowOff>12247</xdr:rowOff>
    </xdr:from>
    <xdr:to>
      <xdr:col>27</xdr:col>
      <xdr:colOff>571496</xdr:colOff>
      <xdr:row>39</xdr:row>
      <xdr:rowOff>137433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373425" y="6679747"/>
          <a:ext cx="4485821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5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5</xdr:col>
      <xdr:colOff>190500</xdr:colOff>
      <xdr:row>8</xdr:row>
      <xdr:rowOff>63500</xdr:rowOff>
    </xdr:to>
    <xdr:sp macro="" textlink="">
      <xdr:nvSpPr>
        <xdr:cNvPr id="11" name="Left Arrow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5857" y="163286"/>
          <a:ext cx="1796143" cy="13226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40</xdr:col>
      <xdr:colOff>472349</xdr:colOff>
      <xdr:row>0</xdr:row>
      <xdr:rowOff>0</xdr:rowOff>
    </xdr:from>
    <xdr:to>
      <xdr:col>48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10</xdr:col>
      <xdr:colOff>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8FBBA1BB-2F12-462A-9B49-41DD1261E572}"/>
            </a:ext>
          </a:extLst>
        </xdr:cNvPr>
        <xdr:cNvSpPr/>
      </xdr:nvSpPr>
      <xdr:spPr>
        <a:xfrm>
          <a:off x="2934971" y="228962"/>
          <a:ext cx="5469889" cy="9318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10</xdr:col>
      <xdr:colOff>152400</xdr:colOff>
      <xdr:row>7</xdr:row>
      <xdr:rowOff>34834</xdr:rowOff>
    </xdr:from>
    <xdr:to>
      <xdr:col>10</xdr:col>
      <xdr:colOff>152400</xdr:colOff>
      <xdr:row>46</xdr:row>
      <xdr:rowOff>158931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A4CD26D-4618-4FCA-8DEC-226165F4B698}"/>
            </a:ext>
          </a:extLst>
        </xdr:cNvPr>
        <xdr:cNvCxnSpPr/>
      </xdr:nvCxnSpPr>
      <xdr:spPr>
        <a:xfrm flipH="1">
          <a:off x="8557260" y="1314994"/>
          <a:ext cx="0" cy="1239229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9</xdr:row>
      <xdr:rowOff>30480</xdr:rowOff>
    </xdr:from>
    <xdr:to>
      <xdr:col>9</xdr:col>
      <xdr:colOff>968828</xdr:colOff>
      <xdr:row>19</xdr:row>
      <xdr:rowOff>141515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9C88BC-C24B-4295-A74F-5757BD3ADB4D}"/>
            </a:ext>
          </a:extLst>
        </xdr:cNvPr>
        <xdr:cNvSpPr txBox="1"/>
      </xdr:nvSpPr>
      <xdr:spPr>
        <a:xfrm>
          <a:off x="879566" y="1695994"/>
          <a:ext cx="7491548" cy="4106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Green Render 128</a:t>
          </a:r>
        </a:p>
        <a:p>
          <a:r>
            <a:rPr lang="en-US" sz="2400" baseline="0">
              <a:latin typeface="Lucida Bright" panose="02040602050505020304" pitchFamily="18" charset="0"/>
            </a:rPr>
            <a:t>a) What should be the price of a house that has 1,900 square feet and is 10 years old?</a:t>
          </a:r>
        </a:p>
        <a:p>
          <a:r>
            <a:rPr lang="en-US" sz="2400" baseline="0">
              <a:latin typeface="Lucida Bright" panose="02040602050505020304" pitchFamily="18" charset="0"/>
            </a:rPr>
            <a:t> </a:t>
          </a:r>
        </a:p>
        <a:p>
          <a:r>
            <a:rPr lang="en-US" sz="2400" baseline="0">
              <a:latin typeface="Lucida Bright" panose="02040602050505020304" pitchFamily="18" charset="0"/>
            </a:rPr>
            <a:t>b) What would be a difference in price between such a house that is in an excellent condition vs. a house that is in a mint condition?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G = Good</a:t>
          </a:r>
        </a:p>
        <a:p>
          <a:r>
            <a:rPr lang="en-US" sz="2400" baseline="0">
              <a:latin typeface="Lucida Bright" panose="02040602050505020304" pitchFamily="18" charset="0"/>
            </a:rPr>
            <a:t>E = Excellent</a:t>
          </a:r>
        </a:p>
        <a:p>
          <a:r>
            <a:rPr lang="en-US" sz="2400" baseline="0">
              <a:latin typeface="Lucida Bright" panose="02040602050505020304" pitchFamily="18" charset="0"/>
            </a:rPr>
            <a:t>M = Mint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9E6D6-8339-47D5-8470-CFC02BE8A54B}"/>
            </a:ext>
          </a:extLst>
        </xdr:cNvPr>
        <xdr:cNvSpPr/>
      </xdr:nvSpPr>
      <xdr:spPr>
        <a:xfrm>
          <a:off x="518160" y="121920"/>
          <a:ext cx="1661160" cy="12104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283029</xdr:colOff>
      <xdr:row>1</xdr:row>
      <xdr:rowOff>54429</xdr:rowOff>
    </xdr:from>
    <xdr:to>
      <xdr:col>13</xdr:col>
      <xdr:colOff>881744</xdr:colOff>
      <xdr:row>6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1299B04-132F-486E-86A8-79D134075858}"/>
            </a:ext>
          </a:extLst>
        </xdr:cNvPr>
        <xdr:cNvSpPr/>
      </xdr:nvSpPr>
      <xdr:spPr>
        <a:xfrm>
          <a:off x="9000309" y="237309"/>
          <a:ext cx="3913415" cy="90170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14</xdr:col>
      <xdr:colOff>185057</xdr:colOff>
      <xdr:row>1</xdr:row>
      <xdr:rowOff>65314</xdr:rowOff>
    </xdr:from>
    <xdr:to>
      <xdr:col>15</xdr:col>
      <xdr:colOff>849086</xdr:colOff>
      <xdr:row>6</xdr:row>
      <xdr:rowOff>52614</xdr:rowOff>
    </xdr:to>
    <xdr:sp macro="" textlink="">
      <xdr:nvSpPr>
        <xdr:cNvPr id="16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38BB60-F9E1-4CB5-9871-C8366A86378A}"/>
            </a:ext>
          </a:extLst>
        </xdr:cNvPr>
        <xdr:cNvSpPr/>
      </xdr:nvSpPr>
      <xdr:spPr>
        <a:xfrm>
          <a:off x="13237028" y="250371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405131</xdr:colOff>
      <xdr:row>1</xdr:row>
      <xdr:rowOff>46082</xdr:rowOff>
    </xdr:from>
    <xdr:to>
      <xdr:col>10</xdr:col>
      <xdr:colOff>0</xdr:colOff>
      <xdr:row>6</xdr:row>
      <xdr:rowOff>63499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62581" y="236582"/>
          <a:ext cx="6456679" cy="96991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10</xdr:col>
      <xdr:colOff>152400</xdr:colOff>
      <xdr:row>7</xdr:row>
      <xdr:rowOff>34834</xdr:rowOff>
    </xdr:from>
    <xdr:to>
      <xdr:col>10</xdr:col>
      <xdr:colOff>152400</xdr:colOff>
      <xdr:row>46</xdr:row>
      <xdr:rowOff>158931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8556171" y="1330234"/>
          <a:ext cx="0" cy="114452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259080</xdr:colOff>
      <xdr:row>9</xdr:row>
      <xdr:rowOff>30480</xdr:rowOff>
    </xdr:from>
    <xdr:to>
      <xdr:col>9</xdr:col>
      <xdr:colOff>968828</xdr:colOff>
      <xdr:row>19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79566" y="1695994"/>
          <a:ext cx="7491548" cy="4116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Green Render 128</a:t>
          </a:r>
        </a:p>
        <a:p>
          <a:r>
            <a:rPr lang="en-US" sz="2400" baseline="0">
              <a:latin typeface="Lucida Bright" panose="02040602050505020304" pitchFamily="18" charset="0"/>
            </a:rPr>
            <a:t>a) What should be the price of a house that has 1,900 square feet and is 10 years old? 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b) What would be a difference in price between such a house that is in an excellent condition vs. a house that is in a mint condition?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G = Good</a:t>
          </a:r>
        </a:p>
        <a:p>
          <a:r>
            <a:rPr lang="en-US" sz="2400" baseline="0">
              <a:latin typeface="Lucida Bright" panose="02040602050505020304" pitchFamily="18" charset="0"/>
            </a:rPr>
            <a:t>E = Excellent</a:t>
          </a:r>
        </a:p>
        <a:p>
          <a:r>
            <a:rPr lang="en-US" sz="2400" baseline="0">
              <a:latin typeface="Lucida Bright" panose="02040602050505020304" pitchFamily="18" charset="0"/>
            </a:rPr>
            <a:t>M = Mint</a:t>
          </a:r>
        </a:p>
      </xdr:txBody>
    </xdr:sp>
    <xdr:clientData/>
  </xdr:twoCellAnchor>
  <xdr:twoCellAnchor>
    <xdr:from>
      <xdr:col>0</xdr:col>
      <xdr:colOff>518160</xdr:colOff>
      <xdr:row>0</xdr:row>
      <xdr:rowOff>121920</xdr:rowOff>
    </xdr:from>
    <xdr:to>
      <xdr:col>2</xdr:col>
      <xdr:colOff>914400</xdr:colOff>
      <xdr:row>7</xdr:row>
      <xdr:rowOff>52251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8160" y="121920"/>
          <a:ext cx="1624965" cy="12638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283029</xdr:colOff>
      <xdr:row>1</xdr:row>
      <xdr:rowOff>54429</xdr:rowOff>
    </xdr:from>
    <xdr:to>
      <xdr:col>13</xdr:col>
      <xdr:colOff>881744</xdr:colOff>
      <xdr:row>6</xdr:row>
      <xdr:rowOff>41729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002486" y="239486"/>
          <a:ext cx="3907972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7</xdr:col>
      <xdr:colOff>30476</xdr:colOff>
      <xdr:row>50</xdr:row>
      <xdr:rowOff>117566</xdr:rowOff>
    </xdr:from>
    <xdr:to>
      <xdr:col>15</xdr:col>
      <xdr:colOff>1099456</xdr:colOff>
      <xdr:row>54</xdr:row>
      <xdr:rowOff>10886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3F0129-65B0-40C7-A25B-9E0973C4BC74}"/>
            </a:ext>
          </a:extLst>
        </xdr:cNvPr>
        <xdr:cNvSpPr txBox="1"/>
      </xdr:nvSpPr>
      <xdr:spPr>
        <a:xfrm>
          <a:off x="5832562" y="14606452"/>
          <a:ext cx="9701351" cy="633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y = 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+ 16,581.32*X</a:t>
          </a:r>
          <a:r>
            <a:rPr lang="en-US" sz="1800" baseline="0">
              <a:latin typeface="Lucida Bright" panose="02040602050505020304" pitchFamily="18" charset="0"/>
            </a:rPr>
            <a:t>3 </a:t>
          </a:r>
          <a:r>
            <a:rPr lang="en-US" sz="2000" baseline="0">
              <a:latin typeface="Lucida Bright" panose="02040602050505020304" pitchFamily="18" charset="0"/>
            </a:rPr>
            <a:t>+ 23,684.62*X</a:t>
          </a:r>
          <a:r>
            <a:rPr lang="en-US" sz="1800" baseline="0">
              <a:latin typeface="Lucida Bright" panose="02040602050505020304" pitchFamily="18" charset="0"/>
            </a:rPr>
            <a:t>4</a:t>
          </a:r>
        </a:p>
      </xdr:txBody>
    </xdr:sp>
    <xdr:clientData/>
  </xdr:twoCellAnchor>
  <xdr:twoCellAnchor>
    <xdr:from>
      <xdr:col>0</xdr:col>
      <xdr:colOff>248191</xdr:colOff>
      <xdr:row>56</xdr:row>
      <xdr:rowOff>19594</xdr:rowOff>
    </xdr:from>
    <xdr:to>
      <xdr:col>11</xdr:col>
      <xdr:colOff>1230085</xdr:colOff>
      <xdr:row>62</xdr:row>
      <xdr:rowOff>97972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19ADD3B-C43F-4BA2-ADEE-1304B43EFECB}"/>
            </a:ext>
          </a:extLst>
        </xdr:cNvPr>
        <xdr:cNvSpPr txBox="1"/>
      </xdr:nvSpPr>
      <xdr:spPr>
        <a:xfrm>
          <a:off x="248191" y="15618823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Excellent = X3 =1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 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+ 16,581.32*1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+ 23,684.62*0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1521820</xdr:colOff>
      <xdr:row>56</xdr:row>
      <xdr:rowOff>8707</xdr:rowOff>
    </xdr:from>
    <xdr:to>
      <xdr:col>20</xdr:col>
      <xdr:colOff>326572</xdr:colOff>
      <xdr:row>62</xdr:row>
      <xdr:rowOff>119742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5502B50-8F59-4E53-9654-62F9ABA29158}"/>
            </a:ext>
          </a:extLst>
        </xdr:cNvPr>
        <xdr:cNvSpPr txBox="1"/>
      </xdr:nvSpPr>
      <xdr:spPr>
        <a:xfrm>
          <a:off x="10241277" y="15607936"/>
          <a:ext cx="9331238" cy="1221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Mint = X4 = 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+ 16,581.32*0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+ 23,684.62*1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217715</xdr:colOff>
      <xdr:row>64</xdr:row>
      <xdr:rowOff>43543</xdr:rowOff>
    </xdr:from>
    <xdr:to>
      <xdr:col>11</xdr:col>
      <xdr:colOff>1199609</xdr:colOff>
      <xdr:row>70</xdr:row>
      <xdr:rowOff>121920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D62321-5457-4DCF-817B-4BCEA83F2366}"/>
            </a:ext>
          </a:extLst>
        </xdr:cNvPr>
        <xdr:cNvSpPr txBox="1"/>
      </xdr:nvSpPr>
      <xdr:spPr>
        <a:xfrm>
          <a:off x="217715" y="17123229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Excellent = X3 =1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 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+ 16,581.32*1</a:t>
          </a:r>
          <a:r>
            <a:rPr lang="en-US" sz="1800" baseline="0"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11</xdr:col>
      <xdr:colOff>1598019</xdr:colOff>
      <xdr:row>64</xdr:row>
      <xdr:rowOff>65313</xdr:rowOff>
    </xdr:from>
    <xdr:to>
      <xdr:col>20</xdr:col>
      <xdr:colOff>391886</xdr:colOff>
      <xdr:row>70</xdr:row>
      <xdr:rowOff>108857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339E915-345E-4198-9E75-7E5CE6F5CDDF}"/>
            </a:ext>
          </a:extLst>
        </xdr:cNvPr>
        <xdr:cNvSpPr txBox="1"/>
      </xdr:nvSpPr>
      <xdr:spPr>
        <a:xfrm>
          <a:off x="10317476" y="17144999"/>
          <a:ext cx="9320353" cy="1153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Mint = X4 = 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  <a:r>
            <a:rPr lang="en-US" sz="2000" baseline="0">
              <a:latin typeface="Lucida Bright" panose="02040602050505020304" pitchFamily="18" charset="0"/>
            </a:rPr>
            <a:t>+ 23,684.62*1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239486</xdr:colOff>
      <xdr:row>72</xdr:row>
      <xdr:rowOff>21771</xdr:rowOff>
    </xdr:from>
    <xdr:to>
      <xdr:col>11</xdr:col>
      <xdr:colOff>1221380</xdr:colOff>
      <xdr:row>78</xdr:row>
      <xdr:rowOff>100148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6D62B7A-B3D6-43D1-AAD2-57A3EC79B41F}"/>
            </a:ext>
          </a:extLst>
        </xdr:cNvPr>
        <xdr:cNvSpPr txBox="1"/>
      </xdr:nvSpPr>
      <xdr:spPr>
        <a:xfrm>
          <a:off x="239486" y="18581914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Excellent = X3 =1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 48,329.23 + 28.21*1,900 - 1,981.41*10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+ 16,581.32*1</a:t>
          </a:r>
          <a:r>
            <a:rPr lang="en-US" sz="1800" baseline="0"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11</xdr:col>
      <xdr:colOff>1685106</xdr:colOff>
      <xdr:row>72</xdr:row>
      <xdr:rowOff>21771</xdr:rowOff>
    </xdr:from>
    <xdr:to>
      <xdr:col>20</xdr:col>
      <xdr:colOff>348344</xdr:colOff>
      <xdr:row>78</xdr:row>
      <xdr:rowOff>65315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4C52686-EC44-4F69-988A-AFF82EE0B7E9}"/>
            </a:ext>
          </a:extLst>
        </xdr:cNvPr>
        <xdr:cNvSpPr txBox="1"/>
      </xdr:nvSpPr>
      <xdr:spPr>
        <a:xfrm>
          <a:off x="10404563" y="18581914"/>
          <a:ext cx="9189724" cy="1153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Mint = X4 = 1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+ 28.21*1900 - 1,981.41*10</a:t>
          </a:r>
          <a:r>
            <a:rPr lang="en-US" sz="1800" baseline="0">
              <a:latin typeface="Lucida Bright" panose="02040602050505020304" pitchFamily="18" charset="0"/>
            </a:rPr>
            <a:t> </a:t>
          </a:r>
          <a:r>
            <a:rPr lang="en-US" sz="2000" baseline="0">
              <a:latin typeface="Lucida Bright" panose="02040602050505020304" pitchFamily="18" charset="0"/>
            </a:rPr>
            <a:t>+ 23,684.62*1</a:t>
          </a:r>
          <a:endParaRPr lang="en-US" sz="18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163285</xdr:colOff>
      <xdr:row>84</xdr:row>
      <xdr:rowOff>152400</xdr:rowOff>
    </xdr:from>
    <xdr:to>
      <xdr:col>11</xdr:col>
      <xdr:colOff>1145179</xdr:colOff>
      <xdr:row>91</xdr:row>
      <xdr:rowOff>45720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7A91845-F618-4A97-929D-A18F4EB992C4}"/>
            </a:ext>
          </a:extLst>
        </xdr:cNvPr>
        <xdr:cNvSpPr txBox="1"/>
      </xdr:nvSpPr>
      <xdr:spPr>
        <a:xfrm>
          <a:off x="163285" y="20933229"/>
          <a:ext cx="9701351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Good = X3 = X4 =0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y =48,329.23 + 28.21*X</a:t>
          </a:r>
          <a:r>
            <a:rPr lang="en-US" sz="1800" baseline="0">
              <a:latin typeface="Lucida Bright" panose="02040602050505020304" pitchFamily="18" charset="0"/>
            </a:rPr>
            <a:t>1</a:t>
          </a:r>
          <a:r>
            <a:rPr lang="en-US" sz="2000" baseline="0">
              <a:latin typeface="Lucida Bright" panose="02040602050505020304" pitchFamily="18" charset="0"/>
            </a:rPr>
            <a:t> - 1,981.41*X</a:t>
          </a:r>
          <a:r>
            <a:rPr lang="en-US" sz="1800" baseline="0">
              <a:latin typeface="Lucida Bright" panose="02040602050505020304" pitchFamily="18" charset="0"/>
            </a:rPr>
            <a:t>2 </a:t>
          </a:r>
        </a:p>
      </xdr:txBody>
    </xdr:sp>
    <xdr:clientData/>
  </xdr:twoCellAnchor>
  <xdr:twoCellAnchor>
    <xdr:from>
      <xdr:col>11</xdr:col>
      <xdr:colOff>1415142</xdr:colOff>
      <xdr:row>54</xdr:row>
      <xdr:rowOff>152400</xdr:rowOff>
    </xdr:from>
    <xdr:to>
      <xdr:col>11</xdr:col>
      <xdr:colOff>1534886</xdr:colOff>
      <xdr:row>104</xdr:row>
      <xdr:rowOff>54429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CACF1C16-1299-4BF8-A09D-808F2C6AEC9A}"/>
            </a:ext>
          </a:extLst>
        </xdr:cNvPr>
        <xdr:cNvCxnSpPr/>
      </xdr:nvCxnSpPr>
      <xdr:spPr>
        <a:xfrm>
          <a:off x="10134599" y="15381514"/>
          <a:ext cx="119744" cy="91548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69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F0DD206-E615-4392-9872-600328A086AD}"/>
            </a:ext>
          </a:extLst>
        </xdr:cNvPr>
        <xdr:cNvCxnSpPr/>
      </xdr:nvCxnSpPr>
      <xdr:spPr>
        <a:xfrm>
          <a:off x="9411789" y="635726"/>
          <a:ext cx="10886" cy="1799299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29C77-AE1A-4435-8C95-D5BA736899A4}"/>
            </a:ext>
          </a:extLst>
        </xdr:cNvPr>
        <xdr:cNvSpPr/>
      </xdr:nvSpPr>
      <xdr:spPr>
        <a:xfrm>
          <a:off x="607424" y="65314"/>
          <a:ext cx="1504405" cy="116259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5" name="Rounded Rectangle 1">
          <a:extLst>
            <a:ext uri="{FF2B5EF4-FFF2-40B4-BE49-F238E27FC236}">
              <a16:creationId xmlns:a16="http://schemas.microsoft.com/office/drawing/2014/main" id="{5DBD007D-FDD4-45D7-8267-4CCF17CF6347}"/>
            </a:ext>
          </a:extLst>
        </xdr:cNvPr>
        <xdr:cNvSpPr/>
      </xdr:nvSpPr>
      <xdr:spPr>
        <a:xfrm>
          <a:off x="2710542" y="215540"/>
          <a:ext cx="5204461" cy="7750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1</xdr:row>
      <xdr:rowOff>10886</xdr:rowOff>
    </xdr:from>
    <xdr:to>
      <xdr:col>18</xdr:col>
      <xdr:colOff>239486</xdr:colOff>
      <xdr:row>6</xdr:row>
      <xdr:rowOff>5443</xdr:rowOff>
    </xdr:to>
    <xdr:sp macro="" textlink="">
      <xdr:nvSpPr>
        <xdr:cNvPr id="6" name="Rounded Rectangle 4">
          <a:extLst>
            <a:ext uri="{FF2B5EF4-FFF2-40B4-BE49-F238E27FC236}">
              <a16:creationId xmlns:a16="http://schemas.microsoft.com/office/drawing/2014/main" id="{58AB2D39-6F61-4B04-9E11-AD6BF897FA48}"/>
            </a:ext>
          </a:extLst>
        </xdr:cNvPr>
        <xdr:cNvSpPr/>
      </xdr:nvSpPr>
      <xdr:spPr>
        <a:xfrm>
          <a:off x="9835243" y="193766"/>
          <a:ext cx="6650083" cy="9089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90715</xdr:colOff>
      <xdr:row>8</xdr:row>
      <xdr:rowOff>73295</xdr:rowOff>
    </xdr:from>
    <xdr:to>
      <xdr:col>10</xdr:col>
      <xdr:colOff>803729</xdr:colOff>
      <xdr:row>13</xdr:row>
      <xdr:rowOff>304800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107A7DF-22E5-4E06-8D57-E443722BC98D}"/>
            </a:ext>
          </a:extLst>
        </xdr:cNvPr>
        <xdr:cNvSpPr txBox="1"/>
      </xdr:nvSpPr>
      <xdr:spPr>
        <a:xfrm>
          <a:off x="700315" y="1553752"/>
          <a:ext cx="8049985" cy="26045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Lawrence 339</a:t>
          </a:r>
        </a:p>
        <a:p>
          <a:r>
            <a:rPr lang="en-US" sz="2400">
              <a:latin typeface="Lucida Bright" panose="02040602050505020304" pitchFamily="18" charset="0"/>
            </a:rPr>
            <a:t>Given the </a:t>
          </a:r>
          <a:r>
            <a:rPr lang="en-US" sz="2400" baseline="0">
              <a:latin typeface="Lucida Bright" panose="02040602050505020304" pitchFamily="18" charset="0"/>
            </a:rPr>
            <a:t>payoff table shown below calculate the </a:t>
          </a:r>
        </a:p>
        <a:p>
          <a:r>
            <a:rPr lang="en-US" sz="2400" baseline="0">
              <a:latin typeface="Lucida Bright" panose="02040602050505020304" pitchFamily="18" charset="0"/>
            </a:rPr>
            <a:t>following: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Maximin</a:t>
          </a:r>
        </a:p>
        <a:p>
          <a:r>
            <a:rPr lang="en-US" sz="2400" baseline="0">
              <a:latin typeface="Lucida Bright" panose="02040602050505020304" pitchFamily="18" charset="0"/>
            </a:rPr>
            <a:t>b) Maximax</a:t>
          </a:r>
        </a:p>
        <a:p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635000</xdr:colOff>
      <xdr:row>1</xdr:row>
      <xdr:rowOff>0</xdr:rowOff>
    </xdr:from>
    <xdr:to>
      <xdr:col>20</xdr:col>
      <xdr:colOff>1030515</xdr:colOff>
      <xdr:row>6</xdr:row>
      <xdr:rowOff>23586</xdr:rowOff>
    </xdr:to>
    <xdr:sp macro="" textlink="">
      <xdr:nvSpPr>
        <xdr:cNvPr id="9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785118-85EE-496F-AF0A-9E36A82E9B7C}"/>
            </a:ext>
          </a:extLst>
        </xdr:cNvPr>
        <xdr:cNvSpPr/>
      </xdr:nvSpPr>
      <xdr:spPr>
        <a:xfrm>
          <a:off x="16865600" y="177800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664029</xdr:colOff>
      <xdr:row>3</xdr:row>
      <xdr:rowOff>87086</xdr:rowOff>
    </xdr:from>
    <xdr:to>
      <xdr:col>11</xdr:col>
      <xdr:colOff>674915</xdr:colOff>
      <xdr:row>50</xdr:row>
      <xdr:rowOff>119743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9160329" y="658586"/>
          <a:ext cx="10886" cy="157965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607424</xdr:colOff>
      <xdr:row>0</xdr:row>
      <xdr:rowOff>65314</xdr:rowOff>
    </xdr:from>
    <xdr:to>
      <xdr:col>3</xdr:col>
      <xdr:colOff>283029</xdr:colOff>
      <xdr:row>6</xdr:row>
      <xdr:rowOff>130628</xdr:rowOff>
    </xdr:to>
    <xdr:sp macro="" textlink="">
      <xdr:nvSpPr>
        <xdr:cNvPr id="5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88374" y="65314"/>
          <a:ext cx="1466305" cy="12083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4</xdr:col>
      <xdr:colOff>272142</xdr:colOff>
      <xdr:row>1</xdr:row>
      <xdr:rowOff>32660</xdr:rowOff>
    </xdr:from>
    <xdr:to>
      <xdr:col>9</xdr:col>
      <xdr:colOff>576943</xdr:colOff>
      <xdr:row>5</xdr:row>
      <xdr:rowOff>76201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634342" y="223160"/>
          <a:ext cx="5067301" cy="80554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  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272143</xdr:colOff>
      <xdr:row>1</xdr:row>
      <xdr:rowOff>10886</xdr:rowOff>
    </xdr:from>
    <xdr:to>
      <xdr:col>18</xdr:col>
      <xdr:colOff>239486</xdr:colOff>
      <xdr:row>6</xdr:row>
      <xdr:rowOff>5443</xdr:rowOff>
    </xdr:to>
    <xdr:sp macro="" textlink="">
      <xdr:nvSpPr>
        <xdr:cNvPr id="7" name="Rounded Rectangl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822543" y="188686"/>
          <a:ext cx="6647543" cy="8835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32658</xdr:colOff>
      <xdr:row>8</xdr:row>
      <xdr:rowOff>109581</xdr:rowOff>
    </xdr:from>
    <xdr:to>
      <xdr:col>10</xdr:col>
      <xdr:colOff>740229</xdr:colOff>
      <xdr:row>13</xdr:row>
      <xdr:rowOff>215900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8D6530-4160-4BC4-8D25-F4C1FC562235}"/>
            </a:ext>
          </a:extLst>
        </xdr:cNvPr>
        <xdr:cNvSpPr txBox="1"/>
      </xdr:nvSpPr>
      <xdr:spPr>
        <a:xfrm>
          <a:off x="642258" y="1531981"/>
          <a:ext cx="8035471" cy="2163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Given the </a:t>
          </a:r>
          <a:r>
            <a:rPr lang="en-US" sz="2400" baseline="0">
              <a:latin typeface="Lucida Bright" panose="02040602050505020304" pitchFamily="18" charset="0"/>
            </a:rPr>
            <a:t>payoff table shown below calculate the </a:t>
          </a:r>
        </a:p>
        <a:p>
          <a:r>
            <a:rPr lang="en-US" sz="2400" baseline="0">
              <a:latin typeface="Lucida Bright" panose="02040602050505020304" pitchFamily="18" charset="0"/>
            </a:rPr>
            <a:t>following: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a) Maximin</a:t>
          </a:r>
        </a:p>
        <a:p>
          <a:r>
            <a:rPr lang="en-US" sz="2400" baseline="0">
              <a:latin typeface="Lucida Bright" panose="02040602050505020304" pitchFamily="18" charset="0"/>
            </a:rPr>
            <a:t>b) Maximax</a:t>
          </a:r>
        </a:p>
        <a:p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117D1-9CEE-45C8-AEDB-3FD6D42DBFDA}"/>
            </a:ext>
          </a:extLst>
        </xdr:cNvPr>
        <xdr:cNvSpPr/>
      </xdr:nvSpPr>
      <xdr:spPr>
        <a:xfrm>
          <a:off x="414021" y="220617"/>
          <a:ext cx="1418316" cy="105582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149678</xdr:colOff>
      <xdr:row>8</xdr:row>
      <xdr:rowOff>157299</xdr:rowOff>
    </xdr:from>
    <xdr:to>
      <xdr:col>9</xdr:col>
      <xdr:colOff>149678</xdr:colOff>
      <xdr:row>49</xdr:row>
      <xdr:rowOff>96337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F099763-D2D5-46EE-BE99-82B47CBF8C91}"/>
            </a:ext>
          </a:extLst>
        </xdr:cNvPr>
        <xdr:cNvCxnSpPr/>
      </xdr:nvCxnSpPr>
      <xdr:spPr>
        <a:xfrm flipH="1">
          <a:off x="7487738" y="1620339"/>
          <a:ext cx="0" cy="1031747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481512</xdr:colOff>
      <xdr:row>1</xdr:row>
      <xdr:rowOff>78014</xdr:rowOff>
    </xdr:from>
    <xdr:to>
      <xdr:col>10</xdr:col>
      <xdr:colOff>477884</xdr:colOff>
      <xdr:row>6</xdr:row>
      <xdr:rowOff>21771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6EF4FC3A-4CF7-4F4C-92E4-0374F7F7EDD8}"/>
            </a:ext>
          </a:extLst>
        </xdr:cNvPr>
        <xdr:cNvSpPr/>
      </xdr:nvSpPr>
      <xdr:spPr>
        <a:xfrm>
          <a:off x="2310312" y="263071"/>
          <a:ext cx="61141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11</xdr:col>
      <xdr:colOff>165461</xdr:colOff>
      <xdr:row>1</xdr:row>
      <xdr:rowOff>97971</xdr:rowOff>
    </xdr:from>
    <xdr:to>
      <xdr:col>14</xdr:col>
      <xdr:colOff>947056</xdr:colOff>
      <xdr:row>6</xdr:row>
      <xdr:rowOff>85271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C6CD164C-1882-45D1-91E3-A9700E85501E}"/>
            </a:ext>
          </a:extLst>
        </xdr:cNvPr>
        <xdr:cNvSpPr/>
      </xdr:nvSpPr>
      <xdr:spPr>
        <a:xfrm>
          <a:off x="8917575" y="283028"/>
          <a:ext cx="359011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448491</xdr:colOff>
      <xdr:row>38</xdr:row>
      <xdr:rowOff>27213</xdr:rowOff>
    </xdr:from>
    <xdr:to>
      <xdr:col>9</xdr:col>
      <xdr:colOff>511630</xdr:colOff>
      <xdr:row>46</xdr:row>
      <xdr:rowOff>21771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3768A7-3227-4F99-AA7E-9A37C7A3B408}"/>
            </a:ext>
          </a:extLst>
        </xdr:cNvPr>
        <xdr:cNvSpPr txBox="1"/>
      </xdr:nvSpPr>
      <xdr:spPr>
        <a:xfrm>
          <a:off x="448491" y="9857013"/>
          <a:ext cx="7401199" cy="1457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293916</xdr:colOff>
      <xdr:row>10</xdr:row>
      <xdr:rowOff>58783</xdr:rowOff>
    </xdr:from>
    <xdr:to>
      <xdr:col>8</xdr:col>
      <xdr:colOff>664028</xdr:colOff>
      <xdr:row>16</xdr:row>
      <xdr:rowOff>293914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20802D-A51E-4D14-80A9-64FD66A743CD}"/>
            </a:ext>
          </a:extLst>
        </xdr:cNvPr>
        <xdr:cNvSpPr txBox="1"/>
      </xdr:nvSpPr>
      <xdr:spPr>
        <a:xfrm>
          <a:off x="293916" y="1909354"/>
          <a:ext cx="6934198" cy="2542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Calculate the highest</a:t>
          </a:r>
          <a:r>
            <a:rPr lang="en-US" sz="2400" baseline="0">
              <a:latin typeface="Lucida Bright" panose="02040602050505020304" pitchFamily="18" charset="0"/>
            </a:rPr>
            <a:t> value </a:t>
          </a:r>
          <a:r>
            <a:rPr lang="en-US" sz="2400">
              <a:latin typeface="Lucida Bright" panose="02040602050505020304" pitchFamily="18" charset="0"/>
            </a:rPr>
            <a:t>using these methodologies: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a) LaPlace</a:t>
          </a:r>
        </a:p>
        <a:p>
          <a:endParaRPr lang="en-US" sz="2400">
            <a:latin typeface="Lucida Bright" panose="02040602050505020304" pitchFamily="18" charset="0"/>
          </a:endParaRPr>
        </a:p>
        <a:p>
          <a:r>
            <a:rPr lang="en-US" sz="2400">
              <a:latin typeface="Lucida Bright" panose="02040602050505020304" pitchFamily="18" charset="0"/>
            </a:rPr>
            <a:t>b) Hurwicz: </a:t>
          </a:r>
          <a:r>
            <a:rPr lang="el-GR" sz="240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>
              <a:latin typeface="Calibri" panose="020F0502020204030204" pitchFamily="34" charset="0"/>
              <a:cs typeface="Calibri" panose="020F0502020204030204" pitchFamily="34" charset="0"/>
            </a:rPr>
            <a:t> = 0.1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1371600</xdr:colOff>
      <xdr:row>1</xdr:row>
      <xdr:rowOff>43543</xdr:rowOff>
    </xdr:from>
    <xdr:to>
      <xdr:col>16</xdr:col>
      <xdr:colOff>97973</xdr:colOff>
      <xdr:row>6</xdr:row>
      <xdr:rowOff>30843</xdr:rowOff>
    </xdr:to>
    <xdr:sp macro="" textlink="">
      <xdr:nvSpPr>
        <xdr:cNvPr id="9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0CB5A8-B071-443D-ABE9-3CF519533045}"/>
            </a:ext>
          </a:extLst>
        </xdr:cNvPr>
        <xdr:cNvSpPr/>
      </xdr:nvSpPr>
      <xdr:spPr>
        <a:xfrm>
          <a:off x="12932229" y="228600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414021</xdr:colOff>
      <xdr:row>1</xdr:row>
      <xdr:rowOff>37737</xdr:rowOff>
    </xdr:from>
    <xdr:to>
      <xdr:col>2</xdr:col>
      <xdr:colOff>681717</xdr:colOff>
      <xdr:row>6</xdr:row>
      <xdr:rowOff>179160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14021" y="222794"/>
          <a:ext cx="1530439" cy="10667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149678</xdr:colOff>
      <xdr:row>8</xdr:row>
      <xdr:rowOff>157299</xdr:rowOff>
    </xdr:from>
    <xdr:to>
      <xdr:col>9</xdr:col>
      <xdr:colOff>149678</xdr:colOff>
      <xdr:row>49</xdr:row>
      <xdr:rowOff>96337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>
          <a:off x="9470571" y="1681299"/>
          <a:ext cx="0" cy="1187250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829854</xdr:colOff>
      <xdr:row>1</xdr:row>
      <xdr:rowOff>110672</xdr:rowOff>
    </xdr:from>
    <xdr:to>
      <xdr:col>11</xdr:col>
      <xdr:colOff>630283</xdr:colOff>
      <xdr:row>6</xdr:row>
      <xdr:rowOff>54429</xdr:rowOff>
    </xdr:to>
    <xdr:sp macro="" textlink="">
      <xdr:nvSpPr>
        <xdr:cNvPr id="12" name="Rounded Rectangle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3268254" y="295729"/>
          <a:ext cx="6114143" cy="8690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rgbClr val="C00000"/>
              </a:solidFill>
              <a:latin typeface="Lucida Bright" panose="02040602050505020304" pitchFamily="18" charset="0"/>
            </a:rPr>
            <a:t> Check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3  </a:t>
          </a:r>
        </a:p>
      </xdr:txBody>
    </xdr:sp>
    <xdr:clientData/>
  </xdr:twoCellAnchor>
  <xdr:twoCellAnchor>
    <xdr:from>
      <xdr:col>14</xdr:col>
      <xdr:colOff>971003</xdr:colOff>
      <xdr:row>1</xdr:row>
      <xdr:rowOff>54428</xdr:rowOff>
    </xdr:from>
    <xdr:to>
      <xdr:col>17</xdr:col>
      <xdr:colOff>163285</xdr:colOff>
      <xdr:row>6</xdr:row>
      <xdr:rowOff>41728</xdr:rowOff>
    </xdr:to>
    <xdr:sp macro="" textlink="">
      <xdr:nvSpPr>
        <xdr:cNvPr id="14" name="Rounded Rectangle 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12531632" y="239485"/>
          <a:ext cx="3590110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</xdr:col>
      <xdr:colOff>10887</xdr:colOff>
      <xdr:row>8</xdr:row>
      <xdr:rowOff>26125</xdr:rowOff>
    </xdr:from>
    <xdr:to>
      <xdr:col>8</xdr:col>
      <xdr:colOff>533400</xdr:colOff>
      <xdr:row>12</xdr:row>
      <xdr:rowOff>32658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17DD715-B7EA-4625-A5EA-FC42F0059470}"/>
            </a:ext>
          </a:extLst>
        </xdr:cNvPr>
        <xdr:cNvSpPr txBox="1"/>
      </xdr:nvSpPr>
      <xdr:spPr>
        <a:xfrm>
          <a:off x="620487" y="1506582"/>
          <a:ext cx="6476999" cy="746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a) La Place</a:t>
          </a:r>
        </a:p>
      </xdr:txBody>
    </xdr:sp>
    <xdr:clientData/>
  </xdr:twoCellAnchor>
  <xdr:twoCellAnchor>
    <xdr:from>
      <xdr:col>0</xdr:col>
      <xdr:colOff>448491</xdr:colOff>
      <xdr:row>38</xdr:row>
      <xdr:rowOff>27213</xdr:rowOff>
    </xdr:from>
    <xdr:to>
      <xdr:col>9</xdr:col>
      <xdr:colOff>511630</xdr:colOff>
      <xdr:row>46</xdr:row>
      <xdr:rowOff>21771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0DD6609-4EE2-43DD-9290-329F4A73E0E6}"/>
            </a:ext>
          </a:extLst>
        </xdr:cNvPr>
        <xdr:cNvSpPr txBox="1"/>
      </xdr:nvSpPr>
      <xdr:spPr>
        <a:xfrm>
          <a:off x="448491" y="10161813"/>
          <a:ext cx="7401199" cy="14575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32658</xdr:colOff>
      <xdr:row>14</xdr:row>
      <xdr:rowOff>145868</xdr:rowOff>
    </xdr:from>
    <xdr:to>
      <xdr:col>8</xdr:col>
      <xdr:colOff>478971</xdr:colOff>
      <xdr:row>14</xdr:row>
      <xdr:rowOff>892630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090AB7D-3ABC-4D15-B37B-B474C6AFBAA1}"/>
            </a:ext>
          </a:extLst>
        </xdr:cNvPr>
        <xdr:cNvSpPr txBox="1"/>
      </xdr:nvSpPr>
      <xdr:spPr>
        <a:xfrm>
          <a:off x="642258" y="2736668"/>
          <a:ext cx="6400799" cy="7467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</a:rPr>
            <a:t>b) Hurwicz: </a:t>
          </a:r>
          <a:r>
            <a:rPr lang="el-GR" sz="2400">
              <a:latin typeface="Calibri" panose="020F0502020204030204" pitchFamily="34" charset="0"/>
              <a:cs typeface="Calibri" panose="020F0502020204030204" pitchFamily="34" charset="0"/>
            </a:rPr>
            <a:t>α</a:t>
          </a:r>
          <a:r>
            <a:rPr lang="en-US" sz="2400">
              <a:latin typeface="Calibri" panose="020F0502020204030204" pitchFamily="34" charset="0"/>
              <a:cs typeface="Calibri" panose="020F0502020204030204" pitchFamily="34" charset="0"/>
            </a:rPr>
            <a:t> = 0.1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99218</xdr:colOff>
      <xdr:row>0</xdr:row>
      <xdr:rowOff>91440</xdr:rowOff>
    </xdr:from>
    <xdr:to>
      <xdr:col>4</xdr:col>
      <xdr:colOff>-1</xdr:colOff>
      <xdr:row>8</xdr:row>
      <xdr:rowOff>31750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7ED9E-50F8-45B1-876B-606874C27343}"/>
            </a:ext>
          </a:extLst>
        </xdr:cNvPr>
        <xdr:cNvSpPr/>
      </xdr:nvSpPr>
      <xdr:spPr>
        <a:xfrm>
          <a:off x="724058" y="91440"/>
          <a:ext cx="1775301" cy="14033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32386</xdr:colOff>
      <xdr:row>1</xdr:row>
      <xdr:rowOff>97155</xdr:rowOff>
    </xdr:from>
    <xdr:to>
      <xdr:col>15</xdr:col>
      <xdr:colOff>272144</xdr:colOff>
      <xdr:row>7</xdr:row>
      <xdr:rowOff>17780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A5C8B092-B5F0-45FD-B806-B6382C13C97C}"/>
            </a:ext>
          </a:extLst>
        </xdr:cNvPr>
        <xdr:cNvSpPr/>
      </xdr:nvSpPr>
      <xdr:spPr>
        <a:xfrm>
          <a:off x="3134815" y="282212"/>
          <a:ext cx="6531700" cy="10309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4</a:t>
          </a:r>
          <a:r>
            <a:rPr lang="en-US" sz="32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18</xdr:col>
      <xdr:colOff>243840</xdr:colOff>
      <xdr:row>2</xdr:row>
      <xdr:rowOff>30480</xdr:rowOff>
    </xdr:from>
    <xdr:to>
      <xdr:col>20</xdr:col>
      <xdr:colOff>1110343</xdr:colOff>
      <xdr:row>7</xdr:row>
      <xdr:rowOff>28666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1DE5EB03-EDB7-4B2E-B816-28032D53128D}"/>
            </a:ext>
          </a:extLst>
        </xdr:cNvPr>
        <xdr:cNvSpPr/>
      </xdr:nvSpPr>
      <xdr:spPr>
        <a:xfrm>
          <a:off x="12694920" y="396240"/>
          <a:ext cx="3624943" cy="912586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17</xdr:col>
      <xdr:colOff>0</xdr:colOff>
      <xdr:row>0</xdr:row>
      <xdr:rowOff>87085</xdr:rowOff>
    </xdr:from>
    <xdr:to>
      <xdr:col>17</xdr:col>
      <xdr:colOff>0</xdr:colOff>
      <xdr:row>65</xdr:row>
      <xdr:rowOff>91437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48F91B0-2011-431F-9923-A89068EFAE34}"/>
            </a:ext>
          </a:extLst>
        </xdr:cNvPr>
        <xdr:cNvCxnSpPr/>
      </xdr:nvCxnSpPr>
      <xdr:spPr>
        <a:xfrm flipH="1">
          <a:off x="10890068" y="87085"/>
          <a:ext cx="0" cy="152552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701040</xdr:colOff>
      <xdr:row>2</xdr:row>
      <xdr:rowOff>15240</xdr:rowOff>
    </xdr:from>
    <xdr:to>
      <xdr:col>23</xdr:col>
      <xdr:colOff>537755</xdr:colOff>
      <xdr:row>7</xdr:row>
      <xdr:rowOff>13426</xdr:rowOff>
    </xdr:to>
    <xdr:sp macro="" textlink="">
      <xdr:nvSpPr>
        <xdr:cNvPr id="7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BBEC8A-458E-4E8B-BF3A-204105A784C3}"/>
            </a:ext>
          </a:extLst>
        </xdr:cNvPr>
        <xdr:cNvSpPr/>
      </xdr:nvSpPr>
      <xdr:spPr>
        <a:xfrm>
          <a:off x="17084040" y="381000"/>
          <a:ext cx="2046515" cy="912586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>
    <xdr:from>
      <xdr:col>1</xdr:col>
      <xdr:colOff>21772</xdr:colOff>
      <xdr:row>9</xdr:row>
      <xdr:rowOff>87086</xdr:rowOff>
    </xdr:from>
    <xdr:to>
      <xdr:col>16</xdr:col>
      <xdr:colOff>547937</xdr:colOff>
      <xdr:row>14</xdr:row>
      <xdr:rowOff>32657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BC9FD8C-7CFF-4491-9BF5-187515281C2D}"/>
            </a:ext>
          </a:extLst>
        </xdr:cNvPr>
        <xdr:cNvSpPr txBox="1"/>
      </xdr:nvSpPr>
      <xdr:spPr>
        <a:xfrm>
          <a:off x="642258" y="1752600"/>
          <a:ext cx="9920536" cy="11647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Use the probability estimate for the occurrence of each state of nature to find the highest Expected Value.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showRowColHeaders="0" tabSelected="1" zoomScale="50" zoomScaleNormal="50" workbookViewId="0">
      <selection activeCell="AJ28" sqref="AJ27:AJ28"/>
    </sheetView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0</v>
      </c>
    </row>
    <row r="24" spans="5:16" x14ac:dyDescent="0.3"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5:16" x14ac:dyDescent="0.3"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5:16" x14ac:dyDescent="0.3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5:16" x14ac:dyDescent="0.3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5:16" x14ac:dyDescent="0.3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5:16" x14ac:dyDescent="0.3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5:16" x14ac:dyDescent="0.3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5:16" x14ac:dyDescent="0.3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</sheetData>
  <sheetProtection algorithmName="SHA-512" hashValue="2Tk5NRneKzrnhtfOAVzQehsXom/hPepHaDbOwquP/6DAlokSBbJK/DWtpjwlxG4oS8CH4cVUL9PDFko2UAI+bA==" saltValue="DBN/mFqMTtTKu+aCB8g//w==" spinCount="100000" sheet="1" objects="1" scenarios="1"/>
  <mergeCells count="1">
    <mergeCell ref="E24:P31"/>
  </mergeCells>
  <pageMargins left="0.7" right="0.7" top="0.75" bottom="0.75" header="0.3" footer="0.3"/>
  <pageSetup scale="4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R14:Y59"/>
  <sheetViews>
    <sheetView zoomScale="70" zoomScaleNormal="70" workbookViewId="0"/>
  </sheetViews>
  <sheetFormatPr defaultColWidth="9.109375" defaultRowHeight="14.4" x14ac:dyDescent="0.3"/>
  <cols>
    <col min="1" max="14" width="9.109375" style="4"/>
    <col min="15" max="15" width="10.33203125" style="4" customWidth="1"/>
    <col min="16" max="17" width="9.109375" style="4"/>
    <col min="18" max="18" width="23.109375" style="4" customWidth="1"/>
    <col min="19" max="21" width="17.109375" style="4" customWidth="1"/>
    <col min="22" max="22" width="15.109375" style="4" customWidth="1"/>
    <col min="23" max="23" width="16" style="4" customWidth="1"/>
    <col min="24" max="24" width="20.5546875" style="4" customWidth="1"/>
    <col min="25" max="16384" width="9.109375" style="4"/>
  </cols>
  <sheetData>
    <row r="14" spans="18:24" ht="37.950000000000003" customHeight="1" x14ac:dyDescent="0.3">
      <c r="R14" s="22"/>
      <c r="S14" s="51" t="s">
        <v>37</v>
      </c>
      <c r="T14" s="52"/>
      <c r="U14" s="52"/>
      <c r="V14" s="52"/>
      <c r="W14" s="53"/>
    </row>
    <row r="15" spans="18:24" ht="96" x14ac:dyDescent="0.3">
      <c r="R15" s="23"/>
      <c r="S15" s="24" t="s">
        <v>52</v>
      </c>
      <c r="T15" s="24" t="s">
        <v>53</v>
      </c>
      <c r="U15" s="24" t="s">
        <v>54</v>
      </c>
      <c r="V15" s="24" t="s">
        <v>55</v>
      </c>
      <c r="W15" s="24" t="s">
        <v>72</v>
      </c>
      <c r="X15" s="24"/>
    </row>
    <row r="16" spans="18:24" ht="37.200000000000003" customHeight="1" x14ac:dyDescent="0.3">
      <c r="R16" s="23" t="s">
        <v>30</v>
      </c>
      <c r="S16" s="23">
        <v>-100</v>
      </c>
      <c r="T16" s="23">
        <v>100</v>
      </c>
      <c r="U16" s="23">
        <v>200</v>
      </c>
      <c r="V16" s="23">
        <v>300</v>
      </c>
      <c r="W16" s="23">
        <v>0</v>
      </c>
      <c r="X16" s="23">
        <f>W16*W20+V16*V20+U16*U20+T16*T20+S16*S20</f>
        <v>100</v>
      </c>
    </row>
    <row r="17" spans="18:25" ht="40.950000000000003" customHeight="1" x14ac:dyDescent="0.3">
      <c r="R17" s="38" t="s">
        <v>31</v>
      </c>
      <c r="S17" s="23">
        <v>250</v>
      </c>
      <c r="T17" s="23">
        <v>200</v>
      </c>
      <c r="U17" s="23">
        <v>150</v>
      </c>
      <c r="V17" s="23">
        <v>-100</v>
      </c>
      <c r="W17" s="23">
        <v>-150</v>
      </c>
      <c r="X17" s="38">
        <f>W17*W20+V17*V20+U17*U20+T17*T20+S17*S20</f>
        <v>130</v>
      </c>
    </row>
    <row r="18" spans="18:25" ht="52.95" customHeight="1" x14ac:dyDescent="0.3">
      <c r="R18" s="23" t="s">
        <v>32</v>
      </c>
      <c r="S18" s="23">
        <v>500</v>
      </c>
      <c r="T18" s="23">
        <v>250</v>
      </c>
      <c r="U18" s="23">
        <v>100</v>
      </c>
      <c r="V18" s="23">
        <v>-200</v>
      </c>
      <c r="W18" s="23">
        <v>-600</v>
      </c>
      <c r="X18" s="23">
        <f>W18*W20+V18*V20+U18*U20+T18*T20+S18*S20</f>
        <v>125</v>
      </c>
    </row>
    <row r="19" spans="18:25" ht="55.2" customHeight="1" x14ac:dyDescent="0.3">
      <c r="R19" s="23" t="s">
        <v>49</v>
      </c>
      <c r="S19" s="23">
        <v>60</v>
      </c>
      <c r="T19" s="23">
        <v>60</v>
      </c>
      <c r="U19" s="23">
        <v>60</v>
      </c>
      <c r="V19" s="23">
        <v>60</v>
      </c>
      <c r="W19" s="23">
        <v>60</v>
      </c>
      <c r="X19" s="23">
        <f>W19*W20+V19*V20+U19*U20+T19*T20+S19*S20</f>
        <v>60</v>
      </c>
    </row>
    <row r="20" spans="18:25" ht="48" customHeight="1" x14ac:dyDescent="0.3">
      <c r="R20" s="23" t="s">
        <v>50</v>
      </c>
      <c r="S20" s="30">
        <v>0.2</v>
      </c>
      <c r="T20" s="30">
        <v>0.3</v>
      </c>
      <c r="U20" s="30">
        <v>0.3</v>
      </c>
      <c r="V20" s="30">
        <v>0.1</v>
      </c>
      <c r="W20" s="30">
        <v>0.1</v>
      </c>
      <c r="X20" s="37">
        <f>W20+V20+U20+T20+S20</f>
        <v>1</v>
      </c>
      <c r="Y20" s="5">
        <f>SUM(S20:X20)</f>
        <v>2</v>
      </c>
    </row>
    <row r="33" spans="18:18" x14ac:dyDescent="0.3">
      <c r="R33" s="12"/>
    </row>
    <row r="57" ht="14.4" customHeight="1" x14ac:dyDescent="0.3"/>
    <row r="58" ht="14.4" customHeight="1" x14ac:dyDescent="0.3"/>
    <row r="59" ht="14.4" customHeight="1" x14ac:dyDescent="0.3"/>
  </sheetData>
  <mergeCells count="1">
    <mergeCell ref="S14:W14"/>
  </mergeCells>
  <pageMargins left="0.7" right="0.7" top="0.75" bottom="0.75" header="0.3" footer="0.3"/>
  <pageSetup scale="3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5F4A-75B8-4EF6-88B6-AB43BD93B3BB}">
  <sheetPr>
    <pageSetUpPr fitToPage="1"/>
  </sheetPr>
  <dimension ref="B14:O58"/>
  <sheetViews>
    <sheetView zoomScale="70" zoomScaleNormal="70" workbookViewId="0"/>
  </sheetViews>
  <sheetFormatPr defaultColWidth="9.109375" defaultRowHeight="14.4" x14ac:dyDescent="0.3"/>
  <cols>
    <col min="1" max="1" width="9.109375" style="7"/>
    <col min="2" max="2" width="25.33203125" style="7" customWidth="1"/>
    <col min="3" max="3" width="21" style="7" customWidth="1"/>
    <col min="4" max="4" width="21.33203125" style="7" customWidth="1"/>
    <col min="5" max="5" width="15" style="7" customWidth="1"/>
    <col min="6" max="6" width="15.33203125" style="7" customWidth="1"/>
    <col min="7" max="7" width="17" style="7" customWidth="1"/>
    <col min="8" max="8" width="20.5546875" style="7" customWidth="1"/>
    <col min="9" max="9" width="13.6640625" style="7" customWidth="1"/>
    <col min="10" max="10" width="16.6640625" style="7" customWidth="1"/>
    <col min="11" max="11" width="23" style="7" customWidth="1"/>
    <col min="12" max="12" width="20.44140625" style="7" customWidth="1"/>
    <col min="13" max="13" width="50.6640625" style="7" customWidth="1"/>
    <col min="14" max="14" width="9.33203125" style="7" customWidth="1"/>
    <col min="15" max="15" width="9" style="7" customWidth="1"/>
    <col min="16" max="16" width="11.44140625" style="7" customWidth="1"/>
    <col min="17" max="17" width="12.88671875" style="7" customWidth="1"/>
    <col min="18" max="19" width="10.33203125" style="7" customWidth="1"/>
    <col min="20" max="21" width="9.33203125" style="7" customWidth="1"/>
    <col min="22" max="16384" width="9.109375" style="7"/>
  </cols>
  <sheetData>
    <row r="14" spans="11:12" ht="46.95" customHeight="1" x14ac:dyDescent="0.3">
      <c r="K14" s="13" t="s">
        <v>56</v>
      </c>
      <c r="L14" s="11" t="s">
        <v>57</v>
      </c>
    </row>
    <row r="15" spans="11:12" ht="26.4" customHeight="1" x14ac:dyDescent="0.3">
      <c r="K15" s="11">
        <v>-600</v>
      </c>
      <c r="L15" s="17">
        <v>0</v>
      </c>
    </row>
    <row r="16" spans="11:12" ht="27" customHeight="1" x14ac:dyDescent="0.3">
      <c r="K16" s="11">
        <v>-200</v>
      </c>
      <c r="L16" s="17">
        <v>0.25</v>
      </c>
    </row>
    <row r="17" spans="2:15" ht="28.2" customHeight="1" x14ac:dyDescent="0.3">
      <c r="K17" s="11">
        <v>-150</v>
      </c>
      <c r="L17" s="17">
        <v>0.3</v>
      </c>
    </row>
    <row r="18" spans="2:15" ht="25.95" customHeight="1" x14ac:dyDescent="0.3">
      <c r="K18" s="11">
        <v>-100</v>
      </c>
      <c r="L18" s="17">
        <v>0.36</v>
      </c>
    </row>
    <row r="19" spans="2:15" ht="26.4" customHeight="1" x14ac:dyDescent="0.3">
      <c r="K19" s="11">
        <v>0</v>
      </c>
      <c r="L19" s="17">
        <v>0.5</v>
      </c>
    </row>
    <row r="20" spans="2:15" ht="27.6" customHeight="1" x14ac:dyDescent="0.3">
      <c r="K20" s="11">
        <v>60</v>
      </c>
      <c r="L20" s="17">
        <v>0.6</v>
      </c>
    </row>
    <row r="21" spans="2:15" ht="27.6" customHeight="1" x14ac:dyDescent="0.3">
      <c r="K21" s="11">
        <v>100</v>
      </c>
      <c r="L21" s="17">
        <v>0.65</v>
      </c>
    </row>
    <row r="22" spans="2:15" ht="27" customHeight="1" x14ac:dyDescent="0.3">
      <c r="K22" s="11">
        <v>150</v>
      </c>
      <c r="L22" s="17">
        <v>0.7</v>
      </c>
    </row>
    <row r="23" spans="2:15" ht="28.95" customHeight="1" x14ac:dyDescent="0.3">
      <c r="K23" s="11">
        <v>200</v>
      </c>
      <c r="L23" s="17">
        <v>0.75</v>
      </c>
    </row>
    <row r="24" spans="2:15" ht="28.95" customHeight="1" x14ac:dyDescent="0.3">
      <c r="K24" s="11">
        <v>250</v>
      </c>
      <c r="L24" s="17">
        <v>0.85</v>
      </c>
    </row>
    <row r="25" spans="2:15" ht="26.4" customHeight="1" x14ac:dyDescent="0.3">
      <c r="K25" s="11">
        <v>300</v>
      </c>
      <c r="L25" s="17">
        <v>0.9</v>
      </c>
    </row>
    <row r="26" spans="2:15" ht="30.6" customHeight="1" x14ac:dyDescent="0.3">
      <c r="K26" s="11">
        <v>500</v>
      </c>
      <c r="L26" s="17">
        <v>1</v>
      </c>
    </row>
    <row r="27" spans="2:15" ht="38.4" customHeight="1" x14ac:dyDescent="0.3">
      <c r="B27" s="22"/>
      <c r="C27" s="51" t="s">
        <v>67</v>
      </c>
      <c r="D27" s="52"/>
      <c r="E27" s="52"/>
      <c r="F27" s="52"/>
      <c r="G27" s="53"/>
    </row>
    <row r="28" spans="2:15" ht="128.4" customHeight="1" x14ac:dyDescent="0.3">
      <c r="B28" s="24" t="s">
        <v>70</v>
      </c>
      <c r="C28" s="24" t="s">
        <v>60</v>
      </c>
      <c r="D28" s="24" t="s">
        <v>59</v>
      </c>
      <c r="E28" s="24" t="s">
        <v>61</v>
      </c>
      <c r="F28" s="24" t="s">
        <v>62</v>
      </c>
      <c r="G28" s="24" t="s">
        <v>68</v>
      </c>
      <c r="N28" s="56" t="s">
        <v>29</v>
      </c>
      <c r="O28" s="56"/>
    </row>
    <row r="29" spans="2:15" ht="34.950000000000003" customHeight="1" x14ac:dyDescent="0.3">
      <c r="B29" s="23" t="s">
        <v>30</v>
      </c>
      <c r="C29" s="23">
        <v>-100</v>
      </c>
      <c r="D29" s="23">
        <v>100</v>
      </c>
      <c r="E29" s="23">
        <v>200</v>
      </c>
      <c r="F29" s="23">
        <v>300</v>
      </c>
      <c r="G29" s="23">
        <v>0</v>
      </c>
    </row>
    <row r="30" spans="2:15" ht="30" customHeight="1" x14ac:dyDescent="0.3">
      <c r="B30" s="43" t="s">
        <v>31</v>
      </c>
      <c r="C30" s="23">
        <v>250</v>
      </c>
      <c r="D30" s="23">
        <v>200</v>
      </c>
      <c r="E30" s="23">
        <v>150</v>
      </c>
      <c r="F30" s="23">
        <v>-100</v>
      </c>
      <c r="G30" s="23">
        <v>-150</v>
      </c>
    </row>
    <row r="31" spans="2:15" ht="33" customHeight="1" x14ac:dyDescent="0.3">
      <c r="B31" s="23" t="s">
        <v>32</v>
      </c>
      <c r="C31" s="23">
        <v>500</v>
      </c>
      <c r="D31" s="23">
        <v>250</v>
      </c>
      <c r="E31" s="23">
        <v>100</v>
      </c>
      <c r="F31" s="23">
        <v>-200</v>
      </c>
      <c r="G31" s="23">
        <v>-600</v>
      </c>
    </row>
    <row r="32" spans="2:15" ht="34.200000000000003" customHeight="1" x14ac:dyDescent="0.3">
      <c r="B32" s="23" t="s">
        <v>49</v>
      </c>
      <c r="C32" s="23">
        <v>60</v>
      </c>
      <c r="D32" s="23">
        <v>60</v>
      </c>
      <c r="E32" s="23">
        <v>60</v>
      </c>
      <c r="F32" s="23">
        <v>60</v>
      </c>
      <c r="G32" s="23">
        <v>60</v>
      </c>
    </row>
    <row r="33" spans="2:11" ht="34.950000000000003" customHeight="1" x14ac:dyDescent="0.3">
      <c r="B33" s="23" t="s">
        <v>50</v>
      </c>
      <c r="C33" s="30">
        <v>0.2</v>
      </c>
      <c r="D33" s="30">
        <v>0.3</v>
      </c>
      <c r="E33" s="30">
        <v>0.3</v>
      </c>
      <c r="F33" s="30">
        <v>0.1</v>
      </c>
      <c r="G33" s="30">
        <v>0.1</v>
      </c>
    </row>
    <row r="34" spans="2:11" ht="35.4" customHeight="1" x14ac:dyDescent="0.3"/>
    <row r="35" spans="2:11" ht="34.200000000000003" customHeight="1" x14ac:dyDescent="0.3"/>
    <row r="36" spans="2:11" ht="134.4" customHeight="1" x14ac:dyDescent="0.3"/>
    <row r="37" spans="2:11" ht="37.200000000000003" customHeight="1" x14ac:dyDescent="0.3"/>
    <row r="38" spans="2:11" ht="21.6" customHeight="1" x14ac:dyDescent="0.3"/>
    <row r="40" spans="2:11" ht="22.95" customHeight="1" x14ac:dyDescent="0.3"/>
    <row r="41" spans="2:11" ht="28.95" customHeight="1" x14ac:dyDescent="0.3"/>
    <row r="42" spans="2:11" ht="18.600000000000001" customHeight="1" x14ac:dyDescent="0.3"/>
    <row r="43" spans="2:11" ht="19.2" customHeight="1" x14ac:dyDescent="0.3"/>
    <row r="44" spans="2:11" ht="16.95" customHeight="1" x14ac:dyDescent="0.3">
      <c r="K44" s="9"/>
    </row>
    <row r="45" spans="2:11" ht="15" customHeight="1" x14ac:dyDescent="0.3">
      <c r="K45" s="10"/>
    </row>
    <row r="46" spans="2:11" x14ac:dyDescent="0.3">
      <c r="K46" s="10"/>
    </row>
    <row r="47" spans="2:11" x14ac:dyDescent="0.3">
      <c r="K47" s="10"/>
    </row>
    <row r="48" spans="2:11" x14ac:dyDescent="0.3">
      <c r="K48" s="10"/>
    </row>
    <row r="49" spans="11:11" x14ac:dyDescent="0.3">
      <c r="K49" s="10"/>
    </row>
    <row r="50" spans="11:11" x14ac:dyDescent="0.3">
      <c r="K50" s="10"/>
    </row>
    <row r="51" spans="11:11" x14ac:dyDescent="0.3">
      <c r="K51" s="10"/>
    </row>
    <row r="56" spans="11:11" ht="14.4" customHeight="1" x14ac:dyDescent="0.3"/>
    <row r="57" spans="11:11" ht="14.4" customHeight="1" x14ac:dyDescent="0.3"/>
    <row r="58" spans="11:11" ht="14.4" customHeight="1" x14ac:dyDescent="0.3"/>
  </sheetData>
  <mergeCells count="2">
    <mergeCell ref="C27:G27"/>
    <mergeCell ref="N28:O28"/>
  </mergeCells>
  <pageMargins left="0.7" right="0.7" top="0.75" bottom="0.75" header="0.3" footer="0.3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0:Q54"/>
  <sheetViews>
    <sheetView zoomScale="70" zoomScaleNormal="70" workbookViewId="0"/>
  </sheetViews>
  <sheetFormatPr defaultColWidth="9.109375" defaultRowHeight="14.4" x14ac:dyDescent="0.3"/>
  <cols>
    <col min="1" max="1" width="9.109375" style="7"/>
    <col min="2" max="2" width="22.33203125" style="7" customWidth="1"/>
    <col min="3" max="3" width="21" style="7" customWidth="1"/>
    <col min="4" max="4" width="21.33203125" style="7" customWidth="1"/>
    <col min="5" max="5" width="19.6640625" style="7" customWidth="1"/>
    <col min="6" max="6" width="20.6640625" style="7" customWidth="1"/>
    <col min="7" max="7" width="18.6640625" style="7" customWidth="1"/>
    <col min="8" max="8" width="20.5546875" style="7" customWidth="1"/>
    <col min="9" max="9" width="13.6640625" style="7" customWidth="1"/>
    <col min="10" max="10" width="14.6640625" style="7" customWidth="1"/>
    <col min="11" max="11" width="15.6640625" style="7" customWidth="1"/>
    <col min="12" max="12" width="16.6640625" style="7" customWidth="1"/>
    <col min="13" max="13" width="23" style="7" customWidth="1"/>
    <col min="14" max="14" width="20.44140625" style="7" customWidth="1"/>
    <col min="15" max="15" width="50.6640625" style="7" customWidth="1"/>
    <col min="16" max="16" width="9.33203125" style="7" customWidth="1"/>
    <col min="17" max="17" width="9" style="7" customWidth="1"/>
    <col min="18" max="18" width="11.44140625" style="7" customWidth="1"/>
    <col min="19" max="19" width="12.88671875" style="7" customWidth="1"/>
    <col min="20" max="21" width="10.33203125" style="7" customWidth="1"/>
    <col min="22" max="23" width="9.33203125" style="7" customWidth="1"/>
    <col min="24" max="16384" width="9.109375" style="7"/>
  </cols>
  <sheetData>
    <row r="10" spans="3:14" x14ac:dyDescent="0.3">
      <c r="C10" s="7">
        <v>1</v>
      </c>
    </row>
    <row r="14" spans="3:14" ht="46.95" customHeight="1" x14ac:dyDescent="0.3">
      <c r="M14" s="13" t="s">
        <v>56</v>
      </c>
      <c r="N14" s="11" t="s">
        <v>57</v>
      </c>
    </row>
    <row r="15" spans="3:14" ht="26.4" customHeight="1" x14ac:dyDescent="0.3">
      <c r="M15" s="11">
        <v>-600</v>
      </c>
      <c r="N15" s="17">
        <v>0</v>
      </c>
    </row>
    <row r="16" spans="3:14" ht="27" customHeight="1" x14ac:dyDescent="0.3">
      <c r="M16" s="11">
        <v>-200</v>
      </c>
      <c r="N16" s="17">
        <v>0.25</v>
      </c>
    </row>
    <row r="17" spans="2:17" ht="28.2" customHeight="1" x14ac:dyDescent="0.3">
      <c r="M17" s="11">
        <v>-150</v>
      </c>
      <c r="N17" s="17">
        <v>0.3</v>
      </c>
    </row>
    <row r="18" spans="2:17" ht="25.95" customHeight="1" x14ac:dyDescent="0.3">
      <c r="M18" s="11">
        <v>-100</v>
      </c>
      <c r="N18" s="17">
        <v>0.36</v>
      </c>
    </row>
    <row r="19" spans="2:17" ht="26.4" customHeight="1" x14ac:dyDescent="0.3">
      <c r="M19" s="11">
        <v>0</v>
      </c>
      <c r="N19" s="17">
        <v>0.5</v>
      </c>
    </row>
    <row r="20" spans="2:17" ht="27.6" customHeight="1" x14ac:dyDescent="0.3">
      <c r="M20" s="11">
        <v>60</v>
      </c>
      <c r="N20" s="17">
        <v>0.6</v>
      </c>
    </row>
    <row r="21" spans="2:17" ht="27.6" customHeight="1" x14ac:dyDescent="0.3">
      <c r="M21" s="11">
        <v>100</v>
      </c>
      <c r="N21" s="17">
        <v>0.65</v>
      </c>
    </row>
    <row r="22" spans="2:17" ht="27" customHeight="1" x14ac:dyDescent="0.3">
      <c r="B22" s="22"/>
      <c r="C22" s="51" t="s">
        <v>67</v>
      </c>
      <c r="D22" s="52"/>
      <c r="E22" s="52"/>
      <c r="F22" s="52"/>
      <c r="G22" s="53"/>
      <c r="M22" s="11">
        <v>150</v>
      </c>
      <c r="N22" s="17">
        <v>0.7</v>
      </c>
    </row>
    <row r="23" spans="2:17" ht="114.6" customHeight="1" x14ac:dyDescent="0.3">
      <c r="B23" s="24" t="s">
        <v>70</v>
      </c>
      <c r="C23" s="24" t="s">
        <v>60</v>
      </c>
      <c r="D23" s="24" t="s">
        <v>59</v>
      </c>
      <c r="E23" s="24" t="s">
        <v>61</v>
      </c>
      <c r="F23" s="24" t="s">
        <v>62</v>
      </c>
      <c r="G23" s="24" t="s">
        <v>68</v>
      </c>
      <c r="M23" s="11">
        <v>200</v>
      </c>
      <c r="N23" s="17">
        <v>0.75</v>
      </c>
    </row>
    <row r="24" spans="2:17" ht="28.95" customHeight="1" x14ac:dyDescent="0.3">
      <c r="B24" s="23" t="s">
        <v>30</v>
      </c>
      <c r="C24" s="23">
        <v>-100</v>
      </c>
      <c r="D24" s="23">
        <v>100</v>
      </c>
      <c r="E24" s="23">
        <v>200</v>
      </c>
      <c r="F24" s="23">
        <v>300</v>
      </c>
      <c r="G24" s="23">
        <v>0</v>
      </c>
      <c r="M24" s="11">
        <v>250</v>
      </c>
      <c r="N24" s="17">
        <v>0.85</v>
      </c>
    </row>
    <row r="25" spans="2:17" ht="26.4" customHeight="1" x14ac:dyDescent="0.3">
      <c r="B25" s="43" t="s">
        <v>31</v>
      </c>
      <c r="C25" s="23">
        <v>250</v>
      </c>
      <c r="D25" s="23">
        <v>200</v>
      </c>
      <c r="E25" s="23">
        <v>150</v>
      </c>
      <c r="F25" s="23">
        <v>-100</v>
      </c>
      <c r="G25" s="23">
        <v>-150</v>
      </c>
      <c r="M25" s="11">
        <v>300</v>
      </c>
      <c r="N25" s="17">
        <v>0.9</v>
      </c>
    </row>
    <row r="26" spans="2:17" ht="30.6" customHeight="1" x14ac:dyDescent="0.3">
      <c r="B26" s="23" t="s">
        <v>32</v>
      </c>
      <c r="C26" s="23">
        <v>500</v>
      </c>
      <c r="D26" s="23">
        <v>250</v>
      </c>
      <c r="E26" s="23">
        <v>100</v>
      </c>
      <c r="F26" s="23">
        <v>-200</v>
      </c>
      <c r="G26" s="23">
        <v>-600</v>
      </c>
      <c r="M26" s="11">
        <v>500</v>
      </c>
      <c r="N26" s="17">
        <v>1</v>
      </c>
    </row>
    <row r="27" spans="2:17" ht="38.4" customHeight="1" x14ac:dyDescent="0.3">
      <c r="B27" s="23" t="s">
        <v>49</v>
      </c>
      <c r="C27" s="23">
        <v>60</v>
      </c>
      <c r="D27" s="23">
        <v>60</v>
      </c>
      <c r="E27" s="23">
        <v>60</v>
      </c>
      <c r="F27" s="23">
        <v>60</v>
      </c>
      <c r="G27" s="23">
        <v>60</v>
      </c>
    </row>
    <row r="28" spans="2:17" ht="54" customHeight="1" x14ac:dyDescent="0.3">
      <c r="B28" s="23" t="s">
        <v>50</v>
      </c>
      <c r="C28" s="30">
        <v>0.2</v>
      </c>
      <c r="D28" s="30">
        <v>0.3</v>
      </c>
      <c r="E28" s="30">
        <v>0.3</v>
      </c>
      <c r="F28" s="30">
        <v>0.1</v>
      </c>
      <c r="G28" s="30">
        <v>0.1</v>
      </c>
      <c r="P28" s="56" t="s">
        <v>29</v>
      </c>
      <c r="Q28" s="56"/>
    </row>
    <row r="29" spans="2:17" ht="34.950000000000003" customHeight="1" x14ac:dyDescent="0.3"/>
    <row r="30" spans="2:17" ht="35.4" customHeight="1" x14ac:dyDescent="0.3"/>
    <row r="31" spans="2:17" ht="34.200000000000003" customHeight="1" x14ac:dyDescent="0.3"/>
    <row r="32" spans="2:17" ht="34.200000000000003" customHeight="1" x14ac:dyDescent="0.3"/>
    <row r="33" spans="2:13" ht="37.200000000000003" customHeight="1" x14ac:dyDescent="0.3"/>
    <row r="34" spans="2:13" ht="31.95" customHeight="1" x14ac:dyDescent="0.3">
      <c r="B34" s="25"/>
      <c r="C34" s="51" t="s">
        <v>69</v>
      </c>
      <c r="D34" s="52"/>
      <c r="E34" s="52"/>
      <c r="F34" s="52"/>
      <c r="G34" s="53"/>
    </row>
    <row r="35" spans="2:13" ht="96" x14ac:dyDescent="0.3">
      <c r="B35" s="24" t="s">
        <v>70</v>
      </c>
      <c r="C35" s="24" t="s">
        <v>60</v>
      </c>
      <c r="D35" s="24" t="s">
        <v>59</v>
      </c>
      <c r="E35" s="24" t="s">
        <v>61</v>
      </c>
      <c r="F35" s="24" t="s">
        <v>62</v>
      </c>
      <c r="G35" s="24" t="s">
        <v>68</v>
      </c>
      <c r="H35" s="13" t="s">
        <v>71</v>
      </c>
    </row>
    <row r="36" spans="2:13" ht="28.2" customHeight="1" x14ac:dyDescent="0.3">
      <c r="B36" s="23" t="s">
        <v>30</v>
      </c>
      <c r="C36" s="33">
        <v>0.36</v>
      </c>
      <c r="D36" s="33">
        <v>0.65</v>
      </c>
      <c r="E36" s="33">
        <v>0.76</v>
      </c>
      <c r="F36" s="33">
        <v>0.9</v>
      </c>
      <c r="G36" s="33">
        <v>0.5</v>
      </c>
      <c r="H36" s="40">
        <f>G36*G40+F36*F40+E36*E40+D36*D40+C36*C40</f>
        <v>0.6349999999999999</v>
      </c>
    </row>
    <row r="37" spans="2:13" ht="24" customHeight="1" x14ac:dyDescent="0.3">
      <c r="B37" s="23" t="s">
        <v>31</v>
      </c>
      <c r="C37" s="33">
        <v>0.85</v>
      </c>
      <c r="D37" s="33">
        <v>0.75</v>
      </c>
      <c r="E37" s="33">
        <v>0.7</v>
      </c>
      <c r="F37" s="33">
        <v>0.36</v>
      </c>
      <c r="G37" s="33">
        <v>0.3</v>
      </c>
      <c r="H37" s="40">
        <f>G37*G40+F37*F40+E37*E40+D37*D40+C37*C40</f>
        <v>0.67100000000000004</v>
      </c>
    </row>
    <row r="38" spans="2:13" ht="27" customHeight="1" x14ac:dyDescent="0.3">
      <c r="B38" s="38" t="s">
        <v>32</v>
      </c>
      <c r="C38" s="33">
        <v>1</v>
      </c>
      <c r="D38" s="33">
        <v>0.85</v>
      </c>
      <c r="E38" s="33">
        <v>0.65</v>
      </c>
      <c r="F38" s="33">
        <v>0.25</v>
      </c>
      <c r="G38" s="33">
        <v>0</v>
      </c>
      <c r="H38" s="41">
        <f>G38*G40+F38*F40+E38*E40+D38*D40+C38*C40</f>
        <v>0.67500000000000004</v>
      </c>
    </row>
    <row r="39" spans="2:13" ht="25.2" customHeight="1" x14ac:dyDescent="0.3">
      <c r="B39" s="23" t="s">
        <v>49</v>
      </c>
      <c r="C39" s="33">
        <v>0.6</v>
      </c>
      <c r="D39" s="33">
        <v>0.6</v>
      </c>
      <c r="E39" s="33">
        <v>0.6</v>
      </c>
      <c r="F39" s="33">
        <v>0.6</v>
      </c>
      <c r="G39" s="33">
        <v>0.6</v>
      </c>
      <c r="H39" s="40">
        <f>G39*G40+F39*F40+E39*E40+D39*D40+C39*C40</f>
        <v>0.6</v>
      </c>
    </row>
    <row r="40" spans="2:13" ht="31.2" customHeight="1" x14ac:dyDescent="0.3">
      <c r="B40" s="23" t="s">
        <v>50</v>
      </c>
      <c r="C40" s="36">
        <v>0.2</v>
      </c>
      <c r="D40" s="36">
        <v>0.3</v>
      </c>
      <c r="E40" s="36">
        <v>0.3</v>
      </c>
      <c r="F40" s="36">
        <v>0.1</v>
      </c>
      <c r="G40" s="36">
        <v>0.1</v>
      </c>
      <c r="H40" s="39">
        <f>SUM(C40:G40)</f>
        <v>1</v>
      </c>
      <c r="M40" s="9"/>
    </row>
    <row r="41" spans="2:13" ht="15" customHeight="1" x14ac:dyDescent="0.3">
      <c r="M41" s="10"/>
    </row>
    <row r="42" spans="2:13" x14ac:dyDescent="0.3">
      <c r="M42" s="10"/>
    </row>
    <row r="43" spans="2:13" x14ac:dyDescent="0.3">
      <c r="M43" s="10"/>
    </row>
    <row r="44" spans="2:13" x14ac:dyDescent="0.3">
      <c r="M44" s="10"/>
    </row>
    <row r="45" spans="2:13" x14ac:dyDescent="0.3">
      <c r="M45" s="10"/>
    </row>
    <row r="46" spans="2:13" x14ac:dyDescent="0.3">
      <c r="M46" s="10"/>
    </row>
    <row r="47" spans="2:13" x14ac:dyDescent="0.3">
      <c r="M47" s="10"/>
    </row>
    <row r="52" ht="14.4" customHeight="1" x14ac:dyDescent="0.3"/>
    <row r="53" ht="14.4" customHeight="1" x14ac:dyDescent="0.3"/>
    <row r="54" ht="14.4" customHeight="1" x14ac:dyDescent="0.3"/>
  </sheetData>
  <mergeCells count="3">
    <mergeCell ref="C34:G34"/>
    <mergeCell ref="P28:Q28"/>
    <mergeCell ref="C22:G22"/>
  </mergeCells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44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31" x14ac:dyDescent="0.3">
      <c r="A1" s="1" t="s">
        <v>0</v>
      </c>
    </row>
    <row r="12" spans="1:31" x14ac:dyDescent="0.3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3"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3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3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3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5:31" x14ac:dyDescent="0.3"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5:31" x14ac:dyDescent="0.3"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5:31" x14ac:dyDescent="0.3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5:31" x14ac:dyDescent="0.3"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5:31" x14ac:dyDescent="0.3"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5:31" x14ac:dyDescent="0.3"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5:31" x14ac:dyDescent="0.3"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5:31" x14ac:dyDescent="0.3"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5:31" x14ac:dyDescent="0.3"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5:31" x14ac:dyDescent="0.3"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5:31" x14ac:dyDescent="0.3"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5:31" x14ac:dyDescent="0.3"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5:31" x14ac:dyDescent="0.3"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5:31" x14ac:dyDescent="0.3"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5:31" x14ac:dyDescent="0.3"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5:31" x14ac:dyDescent="0.3"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5:31" x14ac:dyDescent="0.3"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5:31" x14ac:dyDescent="0.3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5:31" x14ac:dyDescent="0.3"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5:31" x14ac:dyDescent="0.3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5:31" x14ac:dyDescent="0.3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5:31" x14ac:dyDescent="0.3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5:31" x14ac:dyDescent="0.3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5:31" x14ac:dyDescent="0.3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5:31" x14ac:dyDescent="0.3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5:31" x14ac:dyDescent="0.3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5:31" x14ac:dyDescent="0.3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5:31" x14ac:dyDescent="0.3"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</sheetData>
  <pageMargins left="0.7" right="0.7" top="0.75" bottom="0.75" header="0.3" footer="0.3"/>
  <pageSetup scale="2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4F1D-4056-410A-89BA-B370E2F792A0}">
  <sheetPr>
    <pageSetUpPr fitToPage="1"/>
  </sheetPr>
  <dimension ref="G10:Q100"/>
  <sheetViews>
    <sheetView zoomScale="70" zoomScaleNormal="70" workbookViewId="0"/>
  </sheetViews>
  <sheetFormatPr defaultColWidth="9.109375" defaultRowHeight="14.4" x14ac:dyDescent="0.3"/>
  <cols>
    <col min="1" max="1" width="9.109375" style="7"/>
    <col min="2" max="2" width="9.33203125" style="7" customWidth="1"/>
    <col min="3" max="3" width="18.44140625" style="7" customWidth="1"/>
    <col min="4" max="4" width="10.6640625" style="7" customWidth="1"/>
    <col min="5" max="5" width="9.109375" style="7"/>
    <col min="6" max="6" width="10.5546875" style="7" customWidth="1"/>
    <col min="7" max="7" width="17.44140625" style="7" customWidth="1"/>
    <col min="8" max="8" width="18.33203125" style="7" customWidth="1"/>
    <col min="9" max="9" width="4.88671875" style="7" customWidth="1"/>
    <col min="10" max="10" width="14.6640625" style="7" customWidth="1"/>
    <col min="11" max="11" width="4.5546875" style="7" customWidth="1"/>
    <col min="12" max="12" width="28.6640625" style="7" customWidth="1"/>
    <col min="13" max="13" width="19.5546875" style="7" customWidth="1"/>
    <col min="14" max="14" width="14.88671875" style="7" customWidth="1"/>
    <col min="15" max="15" width="23.109375" style="7" customWidth="1"/>
    <col min="16" max="16" width="19.6640625" style="7" customWidth="1"/>
    <col min="17" max="17" width="20.6640625" style="7" customWidth="1"/>
    <col min="18" max="18" width="9.5546875" style="7" customWidth="1"/>
    <col min="19" max="19" width="10.44140625" style="7" customWidth="1"/>
    <col min="20" max="20" width="9.88671875" style="7" customWidth="1"/>
    <col min="21" max="16384" width="9.109375" style="7"/>
  </cols>
  <sheetData>
    <row r="10" spans="12:17" ht="89.4" customHeight="1" x14ac:dyDescent="0.3">
      <c r="L10" s="13" t="s">
        <v>41</v>
      </c>
      <c r="M10" s="13" t="s">
        <v>45</v>
      </c>
      <c r="N10" s="13" t="s">
        <v>46</v>
      </c>
      <c r="O10" s="13" t="s">
        <v>47</v>
      </c>
      <c r="P10" s="13" t="s">
        <v>48</v>
      </c>
      <c r="Q10" s="13" t="s">
        <v>40</v>
      </c>
    </row>
    <row r="11" spans="12:17" ht="26.4" customHeight="1" x14ac:dyDescent="0.3">
      <c r="L11" s="28">
        <v>35000</v>
      </c>
      <c r="M11" s="28">
        <v>1926</v>
      </c>
      <c r="N11" s="28">
        <v>30</v>
      </c>
      <c r="O11" s="29">
        <v>0</v>
      </c>
      <c r="P11" s="29">
        <v>0</v>
      </c>
      <c r="Q11" s="28" t="s">
        <v>42</v>
      </c>
    </row>
    <row r="12" spans="12:17" ht="22.95" customHeight="1" x14ac:dyDescent="0.3">
      <c r="L12" s="28">
        <v>47000</v>
      </c>
      <c r="M12" s="28">
        <v>2069</v>
      </c>
      <c r="N12" s="28">
        <v>40</v>
      </c>
      <c r="O12" s="29">
        <v>1</v>
      </c>
      <c r="P12" s="29">
        <v>0</v>
      </c>
      <c r="Q12" s="28" t="s">
        <v>2</v>
      </c>
    </row>
    <row r="13" spans="12:17" ht="22.95" customHeight="1" x14ac:dyDescent="0.3">
      <c r="L13" s="28">
        <v>49900</v>
      </c>
      <c r="M13" s="28">
        <v>1720</v>
      </c>
      <c r="N13" s="28">
        <v>30</v>
      </c>
      <c r="O13" s="29">
        <v>1</v>
      </c>
      <c r="P13" s="29">
        <v>0</v>
      </c>
      <c r="Q13" s="28" t="s">
        <v>2</v>
      </c>
    </row>
    <row r="14" spans="12:17" ht="27" customHeight="1" x14ac:dyDescent="0.3">
      <c r="L14" s="28">
        <v>55000</v>
      </c>
      <c r="M14" s="28">
        <v>1396</v>
      </c>
      <c r="N14" s="28">
        <v>15</v>
      </c>
      <c r="O14" s="29">
        <v>0</v>
      </c>
      <c r="P14" s="29">
        <v>0</v>
      </c>
      <c r="Q14" s="28" t="s">
        <v>42</v>
      </c>
    </row>
    <row r="15" spans="12:17" ht="24.6" customHeight="1" x14ac:dyDescent="0.3">
      <c r="L15" s="28">
        <v>58900</v>
      </c>
      <c r="M15" s="28">
        <v>1706</v>
      </c>
      <c r="N15" s="28">
        <v>32</v>
      </c>
      <c r="O15" s="29">
        <v>0</v>
      </c>
      <c r="P15" s="29">
        <v>1</v>
      </c>
      <c r="Q15" s="28" t="s">
        <v>43</v>
      </c>
    </row>
    <row r="16" spans="12:17" ht="27.6" customHeight="1" x14ac:dyDescent="0.3">
      <c r="L16" s="28">
        <v>60000</v>
      </c>
      <c r="M16" s="28">
        <v>1847</v>
      </c>
      <c r="N16" s="28">
        <v>38</v>
      </c>
      <c r="O16" s="29">
        <v>0</v>
      </c>
      <c r="P16" s="29">
        <v>1</v>
      </c>
      <c r="Q16" s="28" t="s">
        <v>43</v>
      </c>
    </row>
    <row r="17" spans="7:17" ht="27" customHeight="1" x14ac:dyDescent="0.3">
      <c r="L17" s="28">
        <v>67000</v>
      </c>
      <c r="M17" s="28">
        <v>1950</v>
      </c>
      <c r="N17" s="28">
        <v>27</v>
      </c>
      <c r="O17" s="29">
        <v>0</v>
      </c>
      <c r="P17" s="29">
        <v>1</v>
      </c>
      <c r="Q17" s="28" t="s">
        <v>43</v>
      </c>
    </row>
    <row r="18" spans="7:17" ht="22.2" customHeight="1" x14ac:dyDescent="0.3">
      <c r="L18" s="28">
        <v>70000</v>
      </c>
      <c r="M18" s="28">
        <v>2323</v>
      </c>
      <c r="N18" s="28">
        <v>30</v>
      </c>
      <c r="O18" s="29">
        <v>1</v>
      </c>
      <c r="P18" s="29">
        <v>0</v>
      </c>
      <c r="Q18" s="28" t="s">
        <v>2</v>
      </c>
    </row>
    <row r="19" spans="7:17" ht="22.95" customHeight="1" x14ac:dyDescent="0.3">
      <c r="L19" s="28">
        <v>78500</v>
      </c>
      <c r="M19" s="28">
        <v>2285</v>
      </c>
      <c r="N19" s="28">
        <v>26</v>
      </c>
      <c r="O19" s="29">
        <v>0</v>
      </c>
      <c r="P19" s="29">
        <v>1</v>
      </c>
      <c r="Q19" s="28" t="s">
        <v>43</v>
      </c>
    </row>
    <row r="20" spans="7:17" ht="25.95" customHeight="1" x14ac:dyDescent="0.3">
      <c r="G20" s="8"/>
      <c r="H20" s="8"/>
      <c r="L20" s="28">
        <v>79000</v>
      </c>
      <c r="M20" s="28">
        <v>3752</v>
      </c>
      <c r="N20" s="28">
        <v>35</v>
      </c>
      <c r="O20" s="29">
        <v>0</v>
      </c>
      <c r="P20" s="29">
        <v>0</v>
      </c>
      <c r="Q20" s="28" t="s">
        <v>42</v>
      </c>
    </row>
    <row r="21" spans="7:17" ht="24.6" customHeight="1" x14ac:dyDescent="0.3">
      <c r="L21" s="28">
        <v>87500</v>
      </c>
      <c r="M21" s="28">
        <v>2300</v>
      </c>
      <c r="N21" s="28">
        <v>18</v>
      </c>
      <c r="O21" s="29">
        <v>0</v>
      </c>
      <c r="P21" s="29">
        <v>0</v>
      </c>
      <c r="Q21" s="28" t="s">
        <v>42</v>
      </c>
    </row>
    <row r="22" spans="7:17" ht="26.25" customHeight="1" x14ac:dyDescent="0.3">
      <c r="J22" s="47"/>
      <c r="L22" s="28">
        <v>93000</v>
      </c>
      <c r="M22" s="28">
        <v>2525</v>
      </c>
      <c r="N22" s="28">
        <v>17</v>
      </c>
      <c r="O22" s="29">
        <v>0</v>
      </c>
      <c r="P22" s="29">
        <v>0</v>
      </c>
      <c r="Q22" s="28" t="s">
        <v>42</v>
      </c>
    </row>
    <row r="23" spans="7:17" ht="28.5" customHeight="1" x14ac:dyDescent="0.3">
      <c r="J23" s="47"/>
      <c r="L23" s="28">
        <v>95000</v>
      </c>
      <c r="M23" s="28">
        <v>3800</v>
      </c>
      <c r="N23" s="28">
        <v>40</v>
      </c>
      <c r="O23" s="29">
        <v>1</v>
      </c>
      <c r="P23" s="29">
        <v>0</v>
      </c>
      <c r="Q23" s="28" t="s">
        <v>2</v>
      </c>
    </row>
    <row r="24" spans="7:17" ht="26.25" customHeight="1" x14ac:dyDescent="0.3">
      <c r="J24" s="47"/>
      <c r="L24" s="28">
        <v>97000</v>
      </c>
      <c r="M24" s="28">
        <v>1740</v>
      </c>
      <c r="N24" s="28">
        <v>12</v>
      </c>
      <c r="O24" s="29">
        <v>0</v>
      </c>
      <c r="P24" s="29">
        <v>1</v>
      </c>
      <c r="Q24" s="28" t="s">
        <v>43</v>
      </c>
    </row>
    <row r="25" spans="7:17" ht="24.6" customHeight="1" x14ac:dyDescent="0.3">
      <c r="J25" s="47"/>
    </row>
    <row r="26" spans="7:17" ht="26.25" customHeight="1" x14ac:dyDescent="0.3"/>
    <row r="27" spans="7:17" ht="30.75" customHeight="1" x14ac:dyDescent="0.3"/>
    <row r="28" spans="7:17" ht="24.75" customHeight="1" x14ac:dyDescent="0.3"/>
    <row r="29" spans="7:17" ht="32.4" customHeight="1" x14ac:dyDescent="0.3"/>
    <row r="30" spans="7:17" ht="27.6" customHeight="1" x14ac:dyDescent="0.3"/>
    <row r="31" spans="7:17" ht="32.4" customHeight="1" x14ac:dyDescent="0.3"/>
    <row r="33" spans="11:11" ht="22.95" customHeight="1" x14ac:dyDescent="0.3"/>
    <row r="34" spans="11:11" ht="29.25" customHeight="1" x14ac:dyDescent="0.3"/>
    <row r="35" spans="11:11" ht="27" customHeight="1" x14ac:dyDescent="0.3"/>
    <row r="36" spans="11:11" ht="19.2" customHeight="1" x14ac:dyDescent="0.3"/>
    <row r="37" spans="11:11" ht="16.95" customHeight="1" x14ac:dyDescent="0.3"/>
    <row r="38" spans="11:11" ht="15" customHeight="1" x14ac:dyDescent="0.3">
      <c r="K38"/>
    </row>
    <row r="39" spans="11:11" x14ac:dyDescent="0.3">
      <c r="K39"/>
    </row>
    <row r="81" ht="14.4" customHeight="1" x14ac:dyDescent="0.3"/>
    <row r="82" ht="14.4" customHeight="1" x14ac:dyDescent="0.3"/>
    <row r="91" ht="14.4" customHeight="1" x14ac:dyDescent="0.3"/>
    <row r="92" ht="14.4" customHeight="1" x14ac:dyDescent="0.3"/>
    <row r="94" ht="14.4" customHeight="1" x14ac:dyDescent="0.3"/>
    <row r="95" ht="14.4" customHeight="1" x14ac:dyDescent="0.3"/>
    <row r="98" ht="14.4" customHeight="1" x14ac:dyDescent="0.3"/>
    <row r="99" ht="14.4" customHeight="1" x14ac:dyDescent="0.3"/>
    <row r="100" ht="14.4" customHeight="1" x14ac:dyDescent="0.3"/>
  </sheetData>
  <mergeCells count="1">
    <mergeCell ref="J22:J25"/>
  </mergeCells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0:W100"/>
  <sheetViews>
    <sheetView topLeftCell="A26" zoomScale="70" zoomScaleNormal="70" workbookViewId="0">
      <selection activeCell="M37" sqref="M37"/>
    </sheetView>
  </sheetViews>
  <sheetFormatPr defaultColWidth="9.109375" defaultRowHeight="14.4" x14ac:dyDescent="0.3"/>
  <cols>
    <col min="1" max="1" width="9.109375" style="7"/>
    <col min="2" max="2" width="9.33203125" style="7" customWidth="1"/>
    <col min="3" max="3" width="18.44140625" style="7" customWidth="1"/>
    <col min="4" max="4" width="10.6640625" style="7" customWidth="1"/>
    <col min="5" max="5" width="9.109375" style="7"/>
    <col min="6" max="6" width="10.5546875" style="7" customWidth="1"/>
    <col min="7" max="7" width="17.44140625" style="7" customWidth="1"/>
    <col min="8" max="8" width="18.33203125" style="7" customWidth="1"/>
    <col min="9" max="9" width="4.88671875" style="7" customWidth="1"/>
    <col min="10" max="10" width="14.6640625" style="7" customWidth="1"/>
    <col min="11" max="11" width="4.5546875" style="7" customWidth="1"/>
    <col min="12" max="12" width="28.6640625" style="7" customWidth="1"/>
    <col min="13" max="13" width="19.5546875" style="7" customWidth="1"/>
    <col min="14" max="14" width="14.88671875" style="7" customWidth="1"/>
    <col min="15" max="15" width="20.33203125" style="7" customWidth="1"/>
    <col min="16" max="16" width="19.6640625" style="7" customWidth="1"/>
    <col min="17" max="17" width="20.6640625" style="7" customWidth="1"/>
    <col min="18" max="18" width="9.5546875" style="7" customWidth="1"/>
    <col min="19" max="19" width="10.44140625" style="7" customWidth="1"/>
    <col min="20" max="20" width="9.88671875" style="7" customWidth="1"/>
    <col min="21" max="16384" width="9.109375" style="7"/>
  </cols>
  <sheetData>
    <row r="10" spans="12:17" ht="89.4" customHeight="1" x14ac:dyDescent="0.3">
      <c r="L10" s="13" t="s">
        <v>41</v>
      </c>
      <c r="M10" s="13" t="s">
        <v>45</v>
      </c>
      <c r="N10" s="13" t="s">
        <v>66</v>
      </c>
      <c r="O10" s="13" t="s">
        <v>47</v>
      </c>
      <c r="P10" s="13" t="s">
        <v>48</v>
      </c>
      <c r="Q10" s="13" t="s">
        <v>40</v>
      </c>
    </row>
    <row r="11" spans="12:17" ht="26.4" customHeight="1" x14ac:dyDescent="0.3">
      <c r="L11" s="28">
        <v>35000</v>
      </c>
      <c r="M11" s="28">
        <v>1926</v>
      </c>
      <c r="N11" s="28">
        <v>30</v>
      </c>
      <c r="O11" s="29">
        <v>0</v>
      </c>
      <c r="P11" s="29">
        <v>0</v>
      </c>
      <c r="Q11" s="28" t="s">
        <v>42</v>
      </c>
    </row>
    <row r="12" spans="12:17" ht="22.95" customHeight="1" x14ac:dyDescent="0.3">
      <c r="L12" s="28">
        <v>47000</v>
      </c>
      <c r="M12" s="28">
        <v>2069</v>
      </c>
      <c r="N12" s="28">
        <v>40</v>
      </c>
      <c r="O12" s="29">
        <v>1</v>
      </c>
      <c r="P12" s="29">
        <v>0</v>
      </c>
      <c r="Q12" s="28" t="s">
        <v>2</v>
      </c>
    </row>
    <row r="13" spans="12:17" ht="22.95" customHeight="1" x14ac:dyDescent="0.3">
      <c r="L13" s="28">
        <v>49900</v>
      </c>
      <c r="M13" s="28">
        <v>1720</v>
      </c>
      <c r="N13" s="28">
        <v>30</v>
      </c>
      <c r="O13" s="29">
        <v>1</v>
      </c>
      <c r="P13" s="29">
        <v>0</v>
      </c>
      <c r="Q13" s="28" t="s">
        <v>2</v>
      </c>
    </row>
    <row r="14" spans="12:17" ht="27" customHeight="1" x14ac:dyDescent="0.3">
      <c r="L14" s="28">
        <v>55000</v>
      </c>
      <c r="M14" s="28">
        <v>1396</v>
      </c>
      <c r="N14" s="28">
        <v>15</v>
      </c>
      <c r="O14" s="29">
        <v>0</v>
      </c>
      <c r="P14" s="29">
        <v>0</v>
      </c>
      <c r="Q14" s="28" t="s">
        <v>42</v>
      </c>
    </row>
    <row r="15" spans="12:17" ht="24.6" customHeight="1" x14ac:dyDescent="0.3">
      <c r="L15" s="28">
        <v>58900</v>
      </c>
      <c r="M15" s="28">
        <v>1706</v>
      </c>
      <c r="N15" s="28">
        <v>32</v>
      </c>
      <c r="O15" s="29">
        <v>0</v>
      </c>
      <c r="P15" s="29">
        <v>1</v>
      </c>
      <c r="Q15" s="28" t="s">
        <v>43</v>
      </c>
    </row>
    <row r="16" spans="12:17" ht="27.6" customHeight="1" x14ac:dyDescent="0.3">
      <c r="L16" s="28">
        <v>60000</v>
      </c>
      <c r="M16" s="28">
        <v>1847</v>
      </c>
      <c r="N16" s="28">
        <v>38</v>
      </c>
      <c r="O16" s="29">
        <v>0</v>
      </c>
      <c r="P16" s="29">
        <v>1</v>
      </c>
      <c r="Q16" s="28" t="s">
        <v>43</v>
      </c>
    </row>
    <row r="17" spans="7:23" ht="27" customHeight="1" x14ac:dyDescent="0.3">
      <c r="L17" s="28">
        <v>67000</v>
      </c>
      <c r="M17" s="28">
        <v>1950</v>
      </c>
      <c r="N17" s="28">
        <v>27</v>
      </c>
      <c r="O17" s="29">
        <v>0</v>
      </c>
      <c r="P17" s="29">
        <v>1</v>
      </c>
      <c r="Q17" s="28" t="s">
        <v>43</v>
      </c>
    </row>
    <row r="18" spans="7:23" ht="22.2" customHeight="1" x14ac:dyDescent="0.3">
      <c r="L18" s="28">
        <v>70000</v>
      </c>
      <c r="M18" s="28">
        <v>2323</v>
      </c>
      <c r="N18" s="28">
        <v>30</v>
      </c>
      <c r="O18" s="29">
        <v>1</v>
      </c>
      <c r="P18" s="29">
        <v>0</v>
      </c>
      <c r="Q18" s="28" t="s">
        <v>2</v>
      </c>
    </row>
    <row r="19" spans="7:23" ht="22.95" customHeight="1" x14ac:dyDescent="0.3">
      <c r="L19" s="28">
        <v>78500</v>
      </c>
      <c r="M19" s="28">
        <v>2285</v>
      </c>
      <c r="N19" s="28">
        <v>26</v>
      </c>
      <c r="O19" s="29">
        <v>0</v>
      </c>
      <c r="P19" s="29">
        <v>1</v>
      </c>
      <c r="Q19" s="28" t="s">
        <v>43</v>
      </c>
    </row>
    <row r="20" spans="7:23" ht="25.95" customHeight="1" x14ac:dyDescent="0.3">
      <c r="G20" s="8"/>
      <c r="H20" s="8"/>
      <c r="L20" s="28">
        <v>79000</v>
      </c>
      <c r="M20" s="28">
        <v>3752</v>
      </c>
      <c r="N20" s="28">
        <v>35</v>
      </c>
      <c r="O20" s="29">
        <v>0</v>
      </c>
      <c r="P20" s="29">
        <v>0</v>
      </c>
      <c r="Q20" s="28" t="s">
        <v>42</v>
      </c>
    </row>
    <row r="21" spans="7:23" ht="24.6" customHeight="1" x14ac:dyDescent="0.3">
      <c r="L21" s="28">
        <v>87500</v>
      </c>
      <c r="M21" s="28">
        <v>2300</v>
      </c>
      <c r="N21" s="28">
        <v>18</v>
      </c>
      <c r="O21" s="29">
        <v>0</v>
      </c>
      <c r="P21" s="29">
        <v>0</v>
      </c>
      <c r="Q21" s="28" t="s">
        <v>42</v>
      </c>
    </row>
    <row r="22" spans="7:23" ht="26.25" customHeight="1" x14ac:dyDescent="0.3">
      <c r="J22" s="47"/>
      <c r="L22" s="28">
        <v>93000</v>
      </c>
      <c r="M22" s="28">
        <v>2525</v>
      </c>
      <c r="N22" s="28">
        <v>17</v>
      </c>
      <c r="O22" s="29">
        <v>0</v>
      </c>
      <c r="P22" s="29">
        <v>0</v>
      </c>
      <c r="Q22" s="28" t="s">
        <v>42</v>
      </c>
    </row>
    <row r="23" spans="7:23" ht="28.5" customHeight="1" x14ac:dyDescent="0.3">
      <c r="J23" s="47"/>
      <c r="L23" s="28">
        <v>95000</v>
      </c>
      <c r="M23" s="28">
        <v>3800</v>
      </c>
      <c r="N23" s="28">
        <v>40</v>
      </c>
      <c r="O23" s="29">
        <v>1</v>
      </c>
      <c r="P23" s="29">
        <v>0</v>
      </c>
      <c r="Q23" s="28" t="s">
        <v>2</v>
      </c>
    </row>
    <row r="24" spans="7:23" ht="26.25" customHeight="1" x14ac:dyDescent="0.3">
      <c r="J24" s="47"/>
      <c r="L24" s="28">
        <v>97000</v>
      </c>
      <c r="M24" s="28">
        <v>1740</v>
      </c>
      <c r="N24" s="28">
        <v>12</v>
      </c>
      <c r="O24" s="29">
        <v>0</v>
      </c>
      <c r="P24" s="29">
        <v>1</v>
      </c>
      <c r="Q24" s="28" t="s">
        <v>43</v>
      </c>
    </row>
    <row r="25" spans="7:23" ht="24.6" customHeight="1" x14ac:dyDescent="0.3">
      <c r="J25" s="47"/>
    </row>
    <row r="26" spans="7:23" ht="26.25" customHeight="1" x14ac:dyDescent="0.3"/>
    <row r="27" spans="7:23" ht="30.75" customHeight="1" x14ac:dyDescent="0.3">
      <c r="L27" t="s">
        <v>3</v>
      </c>
      <c r="M27"/>
      <c r="N27"/>
      <c r="O27"/>
      <c r="P27"/>
      <c r="Q27"/>
      <c r="R27"/>
      <c r="S27"/>
      <c r="T27"/>
      <c r="U27" s="50"/>
      <c r="V27" s="50"/>
      <c r="W27" s="50"/>
    </row>
    <row r="28" spans="7:23" ht="24.75" customHeight="1" thickBot="1" x14ac:dyDescent="0.35">
      <c r="L28"/>
      <c r="M28"/>
      <c r="N28"/>
      <c r="O28"/>
      <c r="P28"/>
      <c r="Q28"/>
      <c r="R28"/>
      <c r="S28"/>
      <c r="T28"/>
      <c r="U28" s="50"/>
      <c r="V28" s="50"/>
      <c r="W28" s="50"/>
    </row>
    <row r="29" spans="7:23" ht="32.4" customHeight="1" x14ac:dyDescent="0.3">
      <c r="L29" s="21" t="s">
        <v>4</v>
      </c>
      <c r="M29" s="21"/>
      <c r="N29"/>
      <c r="O29"/>
      <c r="P29"/>
      <c r="Q29"/>
      <c r="R29"/>
      <c r="S29"/>
      <c r="T29"/>
      <c r="U29" s="50"/>
      <c r="V29" s="50"/>
      <c r="W29" s="50"/>
    </row>
    <row r="30" spans="7:23" ht="27.6" customHeight="1" x14ac:dyDescent="0.3">
      <c r="L30" s="18" t="s">
        <v>5</v>
      </c>
      <c r="M30" s="18">
        <v>0.94761791196862144</v>
      </c>
      <c r="N30"/>
      <c r="O30"/>
      <c r="P30"/>
      <c r="Q30"/>
      <c r="R30"/>
      <c r="S30"/>
      <c r="T30"/>
    </row>
    <row r="31" spans="7:23" ht="32.4" customHeight="1" x14ac:dyDescent="0.3">
      <c r="L31" s="18" t="s">
        <v>6</v>
      </c>
      <c r="M31" s="18">
        <v>0.89797970708376995</v>
      </c>
      <c r="N31"/>
      <c r="O31"/>
      <c r="P31"/>
      <c r="Q31"/>
      <c r="R31"/>
      <c r="S31"/>
      <c r="T31"/>
    </row>
    <row r="32" spans="7:23" x14ac:dyDescent="0.3">
      <c r="L32" s="18" t="s">
        <v>7</v>
      </c>
      <c r="M32" s="18">
        <v>0.85263735467655666</v>
      </c>
      <c r="N32"/>
      <c r="O32"/>
      <c r="P32"/>
      <c r="Q32"/>
      <c r="R32"/>
      <c r="S32"/>
      <c r="T32"/>
    </row>
    <row r="33" spans="11:20" ht="22.95" customHeight="1" x14ac:dyDescent="0.3">
      <c r="L33" s="18" t="s">
        <v>8</v>
      </c>
      <c r="M33" s="18">
        <v>7493.7772705559646</v>
      </c>
      <c r="N33"/>
      <c r="O33"/>
      <c r="P33"/>
      <c r="Q33"/>
      <c r="R33"/>
      <c r="S33"/>
      <c r="T33"/>
    </row>
    <row r="34" spans="11:20" ht="29.25" customHeight="1" thickBot="1" x14ac:dyDescent="0.35">
      <c r="L34" s="19" t="s">
        <v>9</v>
      </c>
      <c r="M34" s="19">
        <v>14</v>
      </c>
      <c r="N34"/>
      <c r="O34"/>
      <c r="P34"/>
      <c r="Q34"/>
      <c r="R34"/>
      <c r="S34"/>
      <c r="T34"/>
    </row>
    <row r="35" spans="11:20" ht="27" customHeight="1" x14ac:dyDescent="0.3">
      <c r="L35"/>
      <c r="M35"/>
      <c r="N35"/>
      <c r="O35"/>
      <c r="P35"/>
      <c r="Q35"/>
      <c r="R35"/>
      <c r="S35"/>
      <c r="T35"/>
    </row>
    <row r="36" spans="11:20" ht="19.2" customHeight="1" thickBot="1" x14ac:dyDescent="0.35">
      <c r="L36" t="s">
        <v>10</v>
      </c>
      <c r="M36"/>
      <c r="N36"/>
      <c r="O36"/>
      <c r="P36"/>
      <c r="Q36"/>
      <c r="R36"/>
      <c r="S36"/>
      <c r="T36"/>
    </row>
    <row r="37" spans="11:20" ht="16.95" customHeight="1" x14ac:dyDescent="0.3">
      <c r="L37" s="20"/>
      <c r="M37" s="20" t="s">
        <v>15</v>
      </c>
      <c r="N37" s="20" t="s">
        <v>16</v>
      </c>
      <c r="O37" s="20" t="s">
        <v>17</v>
      </c>
      <c r="P37" s="20" t="s">
        <v>1</v>
      </c>
      <c r="Q37" s="20" t="s">
        <v>18</v>
      </c>
      <c r="R37"/>
      <c r="S37"/>
      <c r="T37"/>
    </row>
    <row r="38" spans="11:20" ht="15" customHeight="1" x14ac:dyDescent="0.3">
      <c r="K38"/>
      <c r="L38" s="18" t="s">
        <v>11</v>
      </c>
      <c r="M38" s="18">
        <v>4</v>
      </c>
      <c r="N38" s="18">
        <v>4448606862.8308325</v>
      </c>
      <c r="O38" s="18">
        <v>1112151715.7077081</v>
      </c>
      <c r="P38" s="18">
        <v>19.804435795900911</v>
      </c>
      <c r="Q38" s="18">
        <v>1.7442084158737778E-4</v>
      </c>
      <c r="R38"/>
      <c r="S38"/>
      <c r="T38"/>
    </row>
    <row r="39" spans="11:20" x14ac:dyDescent="0.3">
      <c r="K39"/>
      <c r="L39" s="18" t="s">
        <v>12</v>
      </c>
      <c r="M39" s="18">
        <v>9</v>
      </c>
      <c r="N39" s="18">
        <v>505410280.02631086</v>
      </c>
      <c r="O39" s="18">
        <v>56156697.780701205</v>
      </c>
      <c r="P39" s="18"/>
      <c r="Q39" s="18"/>
      <c r="R39"/>
      <c r="S39"/>
      <c r="T39"/>
    </row>
    <row r="40" spans="11:20" ht="15" thickBot="1" x14ac:dyDescent="0.35">
      <c r="L40" s="19" t="s">
        <v>13</v>
      </c>
      <c r="M40" s="19">
        <v>13</v>
      </c>
      <c r="N40" s="19">
        <v>4954017142.8571434</v>
      </c>
      <c r="O40" s="19"/>
      <c r="P40" s="19"/>
      <c r="Q40" s="19"/>
      <c r="R40"/>
      <c r="S40"/>
      <c r="T40"/>
    </row>
    <row r="41" spans="11:20" ht="15" thickBot="1" x14ac:dyDescent="0.35">
      <c r="L41"/>
      <c r="M41"/>
      <c r="N41"/>
      <c r="O41"/>
      <c r="P41"/>
      <c r="Q41"/>
      <c r="R41"/>
      <c r="S41"/>
      <c r="T41"/>
    </row>
    <row r="42" spans="11:20" x14ac:dyDescent="0.3">
      <c r="L42" s="20"/>
      <c r="M42" s="20" t="s">
        <v>19</v>
      </c>
      <c r="N42" s="20" t="s">
        <v>8</v>
      </c>
      <c r="O42" s="20" t="s">
        <v>20</v>
      </c>
      <c r="P42" s="20" t="s">
        <v>21</v>
      </c>
      <c r="Q42" s="20" t="s">
        <v>22</v>
      </c>
      <c r="R42" s="20" t="s">
        <v>23</v>
      </c>
      <c r="S42" s="20" t="s">
        <v>24</v>
      </c>
      <c r="T42" s="20" t="s">
        <v>25</v>
      </c>
    </row>
    <row r="43" spans="11:20" ht="23.4" x14ac:dyDescent="0.45">
      <c r="L43" s="18" t="s">
        <v>14</v>
      </c>
      <c r="M43" s="45">
        <v>48329.227126689912</v>
      </c>
      <c r="N43" s="18">
        <v>8713.3071595938236</v>
      </c>
      <c r="O43" s="18">
        <v>5.546599728608995</v>
      </c>
      <c r="P43" s="18">
        <v>3.5799291769126083E-4</v>
      </c>
      <c r="Q43" s="18">
        <v>28618.356923953859</v>
      </c>
      <c r="R43" s="18">
        <v>68040.09732942596</v>
      </c>
      <c r="S43" s="18">
        <v>28618.356923953859</v>
      </c>
      <c r="T43" s="18">
        <v>68040.09732942596</v>
      </c>
    </row>
    <row r="44" spans="11:20" ht="23.4" x14ac:dyDescent="0.45">
      <c r="L44" s="18" t="s">
        <v>26</v>
      </c>
      <c r="M44" s="45">
        <v>28.213800390600024</v>
      </c>
      <c r="N44" s="18">
        <v>3.4737583960613363</v>
      </c>
      <c r="O44" s="18">
        <v>8.12198120128037</v>
      </c>
      <c r="P44" s="18">
        <v>1.9610205985293747E-5</v>
      </c>
      <c r="Q44" s="18">
        <v>20.355612953119469</v>
      </c>
      <c r="R44" s="18">
        <v>36.07198782808058</v>
      </c>
      <c r="S44" s="18">
        <v>20.355612953119469</v>
      </c>
      <c r="T44" s="18">
        <v>36.07198782808058</v>
      </c>
    </row>
    <row r="45" spans="11:20" ht="23.4" x14ac:dyDescent="0.45">
      <c r="L45" s="18" t="s">
        <v>27</v>
      </c>
      <c r="M45" s="45">
        <v>-1981.4099694017325</v>
      </c>
      <c r="N45" s="18">
        <v>298.0139368183776</v>
      </c>
      <c r="O45" s="18">
        <v>-6.6487157968363348</v>
      </c>
      <c r="P45" s="18">
        <v>9.3876417127346627E-5</v>
      </c>
      <c r="Q45" s="18">
        <v>-2655.5643311891172</v>
      </c>
      <c r="R45" s="18">
        <v>-1307.2556076143478</v>
      </c>
      <c r="S45" s="18">
        <v>-2655.5643311891172</v>
      </c>
      <c r="T45" s="18">
        <v>-1307.2556076143478</v>
      </c>
    </row>
    <row r="46" spans="11:20" ht="23.4" x14ac:dyDescent="0.45">
      <c r="L46" s="18" t="s">
        <v>28</v>
      </c>
      <c r="M46" s="45">
        <v>16581.32443446387</v>
      </c>
      <c r="N46" s="18">
        <v>6089.8103648671449</v>
      </c>
      <c r="O46" s="18">
        <v>2.7227981564292287</v>
      </c>
      <c r="P46" s="18">
        <v>2.3499926700848283E-2</v>
      </c>
      <c r="Q46" s="18">
        <v>2805.2162974969051</v>
      </c>
      <c r="R46" s="18">
        <v>30357.432571430836</v>
      </c>
      <c r="S46" s="18">
        <v>2805.2162974969051</v>
      </c>
      <c r="T46" s="18">
        <v>30357.432571430836</v>
      </c>
    </row>
    <row r="47" spans="11:20" ht="24" thickBot="1" x14ac:dyDescent="0.5">
      <c r="L47" s="19" t="s">
        <v>44</v>
      </c>
      <c r="M47" s="45">
        <v>23684.624022829466</v>
      </c>
      <c r="N47" s="19">
        <v>5324.6347110188708</v>
      </c>
      <c r="O47" s="19">
        <v>4.448121854033702</v>
      </c>
      <c r="P47" s="19">
        <v>1.6045448905880415E-3</v>
      </c>
      <c r="Q47" s="19">
        <v>11639.463472014175</v>
      </c>
      <c r="R47" s="19">
        <v>35729.784573644756</v>
      </c>
      <c r="S47" s="19">
        <v>11639.463472014175</v>
      </c>
      <c r="T47" s="19">
        <v>35729.784573644756</v>
      </c>
    </row>
    <row r="81" spans="2:14" ht="14.4" customHeight="1" x14ac:dyDescent="0.3">
      <c r="B81" s="49">
        <f>48329.23+(28.21*1900)-(1981.41*10)+(16581.32*1)</f>
        <v>98695.450000000012</v>
      </c>
      <c r="C81" s="49"/>
      <c r="M81" s="49">
        <f>48329.23+(28.21*1900)-(1981.41*10)+(23684.62*1)</f>
        <v>105798.75</v>
      </c>
      <c r="N81" s="49"/>
    </row>
    <row r="82" spans="2:14" ht="14.4" customHeight="1" x14ac:dyDescent="0.3">
      <c r="B82" s="49"/>
      <c r="C82" s="49"/>
      <c r="M82" s="49"/>
      <c r="N82" s="49"/>
    </row>
    <row r="91" spans="2:14" ht="14.4" customHeight="1" x14ac:dyDescent="0.3"/>
    <row r="92" spans="2:14" ht="14.4" customHeight="1" x14ac:dyDescent="0.3"/>
    <row r="94" spans="2:14" x14ac:dyDescent="0.3">
      <c r="B94" s="49">
        <f>48329.23+(28.21*1900)-(1981.41*10)</f>
        <v>82114.13</v>
      </c>
      <c r="C94" s="49"/>
      <c r="M94" s="49">
        <f>48329.23+(28.21*1900)-(1981.41*10)</f>
        <v>82114.13</v>
      </c>
      <c r="N94" s="49"/>
    </row>
    <row r="95" spans="2:14" x14ac:dyDescent="0.3">
      <c r="B95" s="49"/>
      <c r="C95" s="49"/>
      <c r="M95" s="49"/>
      <c r="N95" s="49"/>
    </row>
    <row r="98" spans="2:14" x14ac:dyDescent="0.3">
      <c r="M98" s="48">
        <f>M81-M94</f>
        <v>23684.619999999995</v>
      </c>
      <c r="N98" s="48"/>
    </row>
    <row r="99" spans="2:14" x14ac:dyDescent="0.3">
      <c r="B99" s="48">
        <f>B81-B94</f>
        <v>16581.320000000007</v>
      </c>
      <c r="C99" s="48"/>
      <c r="M99" s="48"/>
      <c r="N99" s="48"/>
    </row>
    <row r="100" spans="2:14" x14ac:dyDescent="0.3">
      <c r="B100" s="48"/>
      <c r="C100" s="48"/>
    </row>
  </sheetData>
  <mergeCells count="8">
    <mergeCell ref="B99:C100"/>
    <mergeCell ref="M94:N95"/>
    <mergeCell ref="M98:N99"/>
    <mergeCell ref="J22:J25"/>
    <mergeCell ref="U27:W29"/>
    <mergeCell ref="B81:C82"/>
    <mergeCell ref="M81:N82"/>
    <mergeCell ref="B94:C95"/>
  </mergeCells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B3D9-725C-45C7-A8DA-DCD8C7CCD796}">
  <sheetPr>
    <pageSetUpPr fitToPage="1"/>
  </sheetPr>
  <dimension ref="M10:W53"/>
  <sheetViews>
    <sheetView zoomScale="70" zoomScaleNormal="70" workbookViewId="0"/>
  </sheetViews>
  <sheetFormatPr defaultColWidth="8.88671875" defaultRowHeight="14.4" x14ac:dyDescent="0.3"/>
  <cols>
    <col min="1" max="4" width="8.88671875" style="4"/>
    <col min="5" max="5" width="17.6640625" style="4" customWidth="1"/>
    <col min="6" max="6" width="14.109375" style="4" customWidth="1"/>
    <col min="7" max="7" width="16.33203125" style="4" customWidth="1"/>
    <col min="8" max="8" width="12" style="4" customWidth="1"/>
    <col min="9" max="9" width="11.33203125" style="4" customWidth="1"/>
    <col min="10" max="10" width="8.88671875" style="4"/>
    <col min="11" max="11" width="11.6640625" style="4" customWidth="1"/>
    <col min="12" max="12" width="11.88671875" style="4" customWidth="1"/>
    <col min="13" max="13" width="25.6640625" style="4" customWidth="1"/>
    <col min="14" max="14" width="16.44140625" style="4" customWidth="1"/>
    <col min="15" max="15" width="14.33203125" style="4" customWidth="1"/>
    <col min="16" max="16" width="15" style="4" customWidth="1"/>
    <col min="17" max="17" width="13.88671875" style="4" customWidth="1"/>
    <col min="18" max="18" width="12.109375" style="4" customWidth="1"/>
    <col min="19" max="19" width="18.33203125" style="4" customWidth="1"/>
    <col min="20" max="20" width="5.6640625" style="4" customWidth="1"/>
    <col min="21" max="21" width="18.33203125" style="4" customWidth="1"/>
    <col min="22" max="16384" width="8.88671875" style="4"/>
  </cols>
  <sheetData>
    <row r="10" spans="13:18" ht="55.95" customHeight="1" x14ac:dyDescent="0.3">
      <c r="M10" s="22"/>
      <c r="N10" s="51" t="s">
        <v>37</v>
      </c>
      <c r="O10" s="52"/>
      <c r="P10" s="52"/>
      <c r="Q10" s="52"/>
      <c r="R10" s="53"/>
    </row>
    <row r="11" spans="13:18" ht="52.2" customHeight="1" x14ac:dyDescent="0.3">
      <c r="M11" s="23"/>
      <c r="N11" s="24" t="s">
        <v>33</v>
      </c>
      <c r="O11" s="24" t="s">
        <v>34</v>
      </c>
      <c r="P11" s="24" t="s">
        <v>35</v>
      </c>
      <c r="Q11" s="24" t="s">
        <v>36</v>
      </c>
      <c r="R11" s="24" t="s">
        <v>73</v>
      </c>
    </row>
    <row r="12" spans="13:18" ht="33.6" customHeight="1" x14ac:dyDescent="0.3">
      <c r="M12" s="23" t="s">
        <v>30</v>
      </c>
      <c r="N12" s="23">
        <v>-100</v>
      </c>
      <c r="O12" s="23">
        <v>100</v>
      </c>
      <c r="P12" s="23">
        <v>200</v>
      </c>
      <c r="Q12" s="23">
        <v>300</v>
      </c>
      <c r="R12" s="23">
        <v>0</v>
      </c>
    </row>
    <row r="13" spans="13:18" ht="30.6" customHeight="1" x14ac:dyDescent="0.3">
      <c r="M13" s="23" t="s">
        <v>31</v>
      </c>
      <c r="N13" s="23">
        <v>250</v>
      </c>
      <c r="O13" s="23">
        <v>200</v>
      </c>
      <c r="P13" s="23">
        <v>150</v>
      </c>
      <c r="Q13" s="23">
        <v>-100</v>
      </c>
      <c r="R13" s="23">
        <v>-150</v>
      </c>
    </row>
    <row r="14" spans="13:18" ht="30.6" customHeight="1" x14ac:dyDescent="0.3">
      <c r="M14" s="23" t="s">
        <v>32</v>
      </c>
      <c r="N14" s="23">
        <v>500</v>
      </c>
      <c r="O14" s="23">
        <v>250</v>
      </c>
      <c r="P14" s="23">
        <v>100</v>
      </c>
      <c r="Q14" s="23">
        <v>-200</v>
      </c>
      <c r="R14" s="23">
        <v>-600</v>
      </c>
    </row>
    <row r="15" spans="13:18" ht="32.4" customHeight="1" x14ac:dyDescent="0.3"/>
    <row r="18" spans="23:23" ht="24.6" customHeight="1" x14ac:dyDescent="0.3"/>
    <row r="20" spans="23:23" ht="34.200000000000003" customHeight="1" x14ac:dyDescent="0.3"/>
    <row r="21" spans="23:23" ht="14.4" customHeight="1" x14ac:dyDescent="0.3"/>
    <row r="27" spans="23:23" x14ac:dyDescent="0.3">
      <c r="W27" s="14"/>
    </row>
    <row r="28" spans="23:23" x14ac:dyDescent="0.3">
      <c r="W28" s="14"/>
    </row>
    <row r="29" spans="23:23" x14ac:dyDescent="0.3">
      <c r="W29" s="14"/>
    </row>
    <row r="30" spans="23:23" x14ac:dyDescent="0.3">
      <c r="W30" s="14"/>
    </row>
    <row r="31" spans="23:23" x14ac:dyDescent="0.3">
      <c r="W31" s="14"/>
    </row>
    <row r="32" spans="23:23" x14ac:dyDescent="0.3">
      <c r="W32" s="14"/>
    </row>
    <row r="33" spans="20:23" x14ac:dyDescent="0.3">
      <c r="W33" s="14"/>
    </row>
    <row r="34" spans="20:23" x14ac:dyDescent="0.3">
      <c r="W34" s="14"/>
    </row>
    <row r="35" spans="20:23" x14ac:dyDescent="0.3">
      <c r="W35" s="14"/>
    </row>
    <row r="36" spans="20:23" x14ac:dyDescent="0.3">
      <c r="V36" s="4" t="s">
        <v>39</v>
      </c>
      <c r="W36" s="14"/>
    </row>
    <row r="37" spans="20:23" x14ac:dyDescent="0.3">
      <c r="W37" s="14"/>
    </row>
    <row r="38" spans="20:23" x14ac:dyDescent="0.3">
      <c r="W38" s="14"/>
    </row>
    <row r="39" spans="20:23" x14ac:dyDescent="0.3">
      <c r="W39" s="14"/>
    </row>
    <row r="40" spans="20:23" x14ac:dyDescent="0.3">
      <c r="W40" s="14"/>
    </row>
    <row r="41" spans="20:23" x14ac:dyDescent="0.3">
      <c r="W41" s="14"/>
    </row>
    <row r="42" spans="20:23" x14ac:dyDescent="0.3">
      <c r="W42" s="14"/>
    </row>
    <row r="43" spans="20:23" x14ac:dyDescent="0.3">
      <c r="W43" s="14"/>
    </row>
    <row r="44" spans="20:23" ht="14.4" customHeight="1" x14ac:dyDescent="0.3">
      <c r="T44" s="6"/>
      <c r="U44" s="6"/>
      <c r="V44" s="6"/>
      <c r="W44" s="14"/>
    </row>
    <row r="45" spans="20:23" ht="51" customHeight="1" x14ac:dyDescent="0.3">
      <c r="T45" s="6"/>
      <c r="U45" s="6"/>
      <c r="V45" s="6"/>
      <c r="W45" s="14"/>
    </row>
    <row r="46" spans="20:23" x14ac:dyDescent="0.3">
      <c r="T46" s="14"/>
      <c r="U46" s="14"/>
      <c r="V46" s="14"/>
      <c r="W46" s="14"/>
    </row>
    <row r="47" spans="20:23" x14ac:dyDescent="0.3">
      <c r="T47" s="14"/>
      <c r="U47" s="14"/>
      <c r="V47" s="14"/>
      <c r="W47" s="14"/>
    </row>
    <row r="48" spans="20:23" ht="29.4" customHeight="1" x14ac:dyDescent="0.3">
      <c r="T48" s="14"/>
      <c r="U48" s="14"/>
      <c r="V48" s="14"/>
      <c r="W48" s="14"/>
    </row>
    <row r="49" spans="14:23" ht="27.6" customHeight="1" x14ac:dyDescent="0.3">
      <c r="T49" s="14"/>
      <c r="U49" s="14"/>
      <c r="V49" s="14"/>
      <c r="W49" s="14"/>
    </row>
    <row r="50" spans="14:23" x14ac:dyDescent="0.3">
      <c r="T50" s="14"/>
      <c r="U50" s="14"/>
      <c r="V50" s="14"/>
      <c r="W50" s="14"/>
    </row>
    <row r="51" spans="14:23" ht="18.600000000000001" customHeight="1" x14ac:dyDescent="0.3">
      <c r="T51" s="14"/>
      <c r="U51" s="14"/>
      <c r="V51" s="14"/>
      <c r="W51" s="14"/>
    </row>
    <row r="52" spans="14:23" x14ac:dyDescent="0.3">
      <c r="T52" s="14"/>
      <c r="U52" s="14"/>
      <c r="V52" s="14"/>
      <c r="W52" s="14"/>
    </row>
    <row r="53" spans="14:23" x14ac:dyDescent="0.3">
      <c r="N53" s="14"/>
      <c r="O53" s="14"/>
      <c r="P53" s="14"/>
      <c r="Q53" s="14"/>
      <c r="R53" s="14"/>
      <c r="S53" s="14"/>
      <c r="T53" s="14"/>
      <c r="U53" s="14"/>
      <c r="V53" s="14"/>
      <c r="W53" s="14"/>
    </row>
  </sheetData>
  <mergeCells count="1">
    <mergeCell ref="N10:R10"/>
  </mergeCells>
  <pageMargins left="0.7" right="0.7" top="0.75" bottom="0.75" header="0.3" footer="0.3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M10:W42"/>
  <sheetViews>
    <sheetView zoomScale="60" zoomScaleNormal="60" workbookViewId="0">
      <selection activeCell="V28" sqref="V28"/>
    </sheetView>
  </sheetViews>
  <sheetFormatPr defaultColWidth="8.88671875" defaultRowHeight="14.4" x14ac:dyDescent="0.3"/>
  <cols>
    <col min="1" max="4" width="8.88671875" style="4"/>
    <col min="5" max="5" width="17.6640625" style="4" customWidth="1"/>
    <col min="6" max="6" width="14.109375" style="4" customWidth="1"/>
    <col min="7" max="7" width="16.33203125" style="4" customWidth="1"/>
    <col min="8" max="8" width="12" style="4" customWidth="1"/>
    <col min="9" max="9" width="11.33203125" style="4" customWidth="1"/>
    <col min="10" max="10" width="8.88671875" style="4"/>
    <col min="11" max="11" width="11.6640625" style="4" customWidth="1"/>
    <col min="12" max="12" width="11.88671875" style="4" customWidth="1"/>
    <col min="13" max="13" width="25.6640625" style="4" customWidth="1"/>
    <col min="14" max="14" width="16.44140625" style="4" customWidth="1"/>
    <col min="15" max="15" width="14.33203125" style="4" customWidth="1"/>
    <col min="16" max="16" width="15" style="4" customWidth="1"/>
    <col min="17" max="17" width="13.88671875" style="4" customWidth="1"/>
    <col min="18" max="18" width="12.109375" style="4" customWidth="1"/>
    <col min="19" max="19" width="18.33203125" style="4" customWidth="1"/>
    <col min="20" max="20" width="5.6640625" style="4" customWidth="1"/>
    <col min="21" max="21" width="25.33203125" style="4" customWidth="1"/>
    <col min="22" max="16384" width="8.88671875" style="4"/>
  </cols>
  <sheetData>
    <row r="10" spans="13:23" ht="30.6" customHeight="1" x14ac:dyDescent="0.3">
      <c r="M10" s="44" t="s">
        <v>64</v>
      </c>
      <c r="N10" s="51" t="s">
        <v>37</v>
      </c>
      <c r="O10" s="52"/>
      <c r="P10" s="52"/>
      <c r="Q10" s="52"/>
      <c r="R10" s="53"/>
    </row>
    <row r="11" spans="13:23" ht="52.2" customHeight="1" x14ac:dyDescent="0.3">
      <c r="M11" s="23"/>
      <c r="N11" s="24" t="s">
        <v>33</v>
      </c>
      <c r="O11" s="24" t="s">
        <v>34</v>
      </c>
      <c r="P11" s="24" t="s">
        <v>35</v>
      </c>
      <c r="Q11" s="24" t="s">
        <v>36</v>
      </c>
      <c r="R11" s="24" t="s">
        <v>73</v>
      </c>
    </row>
    <row r="12" spans="13:23" ht="33.6" customHeight="1" x14ac:dyDescent="0.3">
      <c r="M12" s="23" t="s">
        <v>30</v>
      </c>
      <c r="N12" s="23">
        <v>-100</v>
      </c>
      <c r="O12" s="23">
        <v>100</v>
      </c>
      <c r="P12" s="23">
        <v>200</v>
      </c>
      <c r="Q12" s="23">
        <v>300</v>
      </c>
      <c r="R12" s="23">
        <v>0</v>
      </c>
    </row>
    <row r="13" spans="13:23" ht="30.6" customHeight="1" x14ac:dyDescent="0.3">
      <c r="M13" s="23" t="s">
        <v>31</v>
      </c>
      <c r="N13" s="23">
        <v>250</v>
      </c>
      <c r="O13" s="23">
        <v>200</v>
      </c>
      <c r="P13" s="23">
        <v>150</v>
      </c>
      <c r="Q13" s="23">
        <v>-100</v>
      </c>
      <c r="R13" s="23">
        <v>-150</v>
      </c>
    </row>
    <row r="14" spans="13:23" ht="30.6" customHeight="1" x14ac:dyDescent="0.3">
      <c r="M14" s="23" t="s">
        <v>32</v>
      </c>
      <c r="N14" s="23">
        <v>500</v>
      </c>
      <c r="O14" s="23">
        <v>250</v>
      </c>
      <c r="P14" s="23">
        <v>100</v>
      </c>
      <c r="Q14" s="23">
        <v>-200</v>
      </c>
      <c r="R14" s="23">
        <v>-600</v>
      </c>
    </row>
    <row r="15" spans="13:23" x14ac:dyDescent="0.3">
      <c r="W15" s="14"/>
    </row>
    <row r="16" spans="13:23" x14ac:dyDescent="0.3">
      <c r="W16" s="14"/>
    </row>
    <row r="17" spans="13:23" ht="27" x14ac:dyDescent="0.3">
      <c r="M17" s="27" t="s">
        <v>63</v>
      </c>
      <c r="N17" s="51" t="s">
        <v>37</v>
      </c>
      <c r="O17" s="52"/>
      <c r="P17" s="52"/>
      <c r="Q17" s="52"/>
      <c r="R17" s="53"/>
      <c r="V17" s="4" t="s">
        <v>39</v>
      </c>
      <c r="W17" s="14"/>
    </row>
    <row r="18" spans="13:23" ht="48" x14ac:dyDescent="0.3">
      <c r="M18" s="23"/>
      <c r="N18" s="24" t="s">
        <v>33</v>
      </c>
      <c r="O18" s="24" t="s">
        <v>34</v>
      </c>
      <c r="P18" s="24" t="s">
        <v>35</v>
      </c>
      <c r="Q18" s="24" t="s">
        <v>36</v>
      </c>
      <c r="R18" s="24" t="s">
        <v>73</v>
      </c>
      <c r="S18" s="24" t="s">
        <v>38</v>
      </c>
      <c r="W18" s="14"/>
    </row>
    <row r="19" spans="13:23" ht="24" x14ac:dyDescent="0.3">
      <c r="M19" s="23" t="s">
        <v>30</v>
      </c>
      <c r="N19" s="23">
        <v>-100</v>
      </c>
      <c r="O19" s="23">
        <v>100</v>
      </c>
      <c r="P19" s="23">
        <v>200</v>
      </c>
      <c r="Q19" s="23">
        <v>300</v>
      </c>
      <c r="R19" s="23">
        <v>0</v>
      </c>
      <c r="S19" s="23">
        <v>-100</v>
      </c>
      <c r="W19" s="14"/>
    </row>
    <row r="20" spans="13:23" ht="24" x14ac:dyDescent="0.3">
      <c r="M20" s="23" t="s">
        <v>31</v>
      </c>
      <c r="N20" s="23">
        <v>250</v>
      </c>
      <c r="O20" s="23">
        <v>200</v>
      </c>
      <c r="P20" s="23">
        <v>150</v>
      </c>
      <c r="Q20" s="23">
        <v>-100</v>
      </c>
      <c r="R20" s="23">
        <v>-150</v>
      </c>
      <c r="S20" s="23">
        <v>-150</v>
      </c>
      <c r="W20" s="14"/>
    </row>
    <row r="21" spans="13:23" ht="24" x14ac:dyDescent="0.3">
      <c r="M21" s="23" t="s">
        <v>32</v>
      </c>
      <c r="N21" s="23">
        <v>500</v>
      </c>
      <c r="O21" s="23">
        <v>250</v>
      </c>
      <c r="P21" s="23">
        <v>100</v>
      </c>
      <c r="Q21" s="23">
        <v>-200</v>
      </c>
      <c r="R21" s="23">
        <v>-600</v>
      </c>
      <c r="S21" s="23">
        <v>-600</v>
      </c>
      <c r="W21" s="14"/>
    </row>
    <row r="22" spans="13:23" x14ac:dyDescent="0.3">
      <c r="W22" s="14"/>
    </row>
    <row r="23" spans="13:23" x14ac:dyDescent="0.3">
      <c r="W23" s="14"/>
    </row>
    <row r="24" spans="13:23" x14ac:dyDescent="0.3">
      <c r="W24" s="14"/>
    </row>
    <row r="25" spans="13:23" ht="28.2" customHeight="1" x14ac:dyDescent="0.3">
      <c r="M25" s="25" t="s">
        <v>65</v>
      </c>
      <c r="N25" s="51" t="s">
        <v>37</v>
      </c>
      <c r="O25" s="52"/>
      <c r="P25" s="52"/>
      <c r="Q25" s="52"/>
      <c r="R25" s="53"/>
      <c r="T25" s="6"/>
      <c r="U25" s="6"/>
      <c r="V25" s="6"/>
      <c r="W25" s="14"/>
    </row>
    <row r="26" spans="13:23" ht="51" customHeight="1" x14ac:dyDescent="0.3">
      <c r="M26" s="23"/>
      <c r="N26" s="24" t="s">
        <v>33</v>
      </c>
      <c r="O26" s="24" t="s">
        <v>34</v>
      </c>
      <c r="P26" s="24" t="s">
        <v>35</v>
      </c>
      <c r="Q26" s="24" t="s">
        <v>36</v>
      </c>
      <c r="R26" s="24" t="s">
        <v>73</v>
      </c>
      <c r="S26" s="24" t="s">
        <v>38</v>
      </c>
      <c r="T26" s="6"/>
      <c r="U26" s="6"/>
      <c r="V26" s="6"/>
      <c r="W26" s="14"/>
    </row>
    <row r="27" spans="13:23" ht="24" x14ac:dyDescent="0.3">
      <c r="M27" s="23" t="s">
        <v>30</v>
      </c>
      <c r="N27" s="23">
        <v>-100</v>
      </c>
      <c r="O27" s="23">
        <v>100</v>
      </c>
      <c r="P27" s="23">
        <v>200</v>
      </c>
      <c r="Q27" s="23">
        <v>300</v>
      </c>
      <c r="R27" s="23">
        <v>0</v>
      </c>
      <c r="S27" s="23">
        <v>300</v>
      </c>
      <c r="T27" s="14"/>
      <c r="U27" s="14"/>
      <c r="V27" s="14"/>
      <c r="W27" s="14"/>
    </row>
    <row r="28" spans="13:23" ht="24" x14ac:dyDescent="0.3">
      <c r="M28" s="23" t="s">
        <v>31</v>
      </c>
      <c r="N28" s="23">
        <v>250</v>
      </c>
      <c r="O28" s="23">
        <v>200</v>
      </c>
      <c r="P28" s="23">
        <v>150</v>
      </c>
      <c r="Q28" s="23">
        <v>-100</v>
      </c>
      <c r="R28" s="23">
        <v>-150</v>
      </c>
      <c r="S28" s="23">
        <v>250</v>
      </c>
      <c r="T28" s="14"/>
      <c r="U28" s="14"/>
      <c r="V28" s="14"/>
      <c r="W28" s="14"/>
    </row>
    <row r="29" spans="13:23" ht="29.4" customHeight="1" x14ac:dyDescent="0.3">
      <c r="M29" s="23" t="s">
        <v>32</v>
      </c>
      <c r="N29" s="23">
        <v>500</v>
      </c>
      <c r="O29" s="23">
        <v>250</v>
      </c>
      <c r="P29" s="23">
        <v>100</v>
      </c>
      <c r="Q29" s="23">
        <v>-200</v>
      </c>
      <c r="R29" s="23">
        <v>-600</v>
      </c>
      <c r="S29" s="26">
        <v>500</v>
      </c>
      <c r="T29" s="14"/>
      <c r="U29" s="14"/>
      <c r="V29" s="14"/>
      <c r="W29" s="14"/>
    </row>
    <row r="30" spans="13:23" ht="27.6" customHeight="1" x14ac:dyDescent="0.3">
      <c r="T30" s="14"/>
      <c r="U30" s="14"/>
      <c r="V30" s="14"/>
      <c r="W30" s="14"/>
    </row>
    <row r="31" spans="13:23" x14ac:dyDescent="0.3">
      <c r="T31" s="14"/>
      <c r="U31" s="14"/>
      <c r="V31" s="14"/>
      <c r="W31" s="14"/>
    </row>
    <row r="32" spans="13:23" ht="18.600000000000001" customHeight="1" x14ac:dyDescent="0.3">
      <c r="N32" s="14"/>
      <c r="O32" s="14"/>
      <c r="P32" s="14"/>
      <c r="T32" s="14"/>
      <c r="U32" s="14"/>
      <c r="V32" s="14"/>
      <c r="W32" s="14"/>
    </row>
    <row r="33" spans="20:23" x14ac:dyDescent="0.3">
      <c r="T33" s="14"/>
      <c r="U33" s="14"/>
      <c r="V33" s="14"/>
      <c r="W33" s="14"/>
    </row>
    <row r="34" spans="20:23" x14ac:dyDescent="0.3">
      <c r="T34" s="14"/>
      <c r="U34" s="14"/>
      <c r="V34" s="14"/>
      <c r="W34" s="14"/>
    </row>
    <row r="41" spans="20:23" ht="14.4" customHeight="1" x14ac:dyDescent="0.3"/>
    <row r="42" spans="20:23" ht="14.4" customHeight="1" x14ac:dyDescent="0.3"/>
  </sheetData>
  <mergeCells count="3">
    <mergeCell ref="N17:R17"/>
    <mergeCell ref="N10:R10"/>
    <mergeCell ref="N25:R25"/>
  </mergeCells>
  <pageMargins left="0.7" right="0.7" top="0.75" bottom="0.75" header="0.3" footer="0.3"/>
  <pageSetup scale="3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8BC5-742F-4B75-92EF-EDF9D4588CAD}">
  <sheetPr>
    <pageSetUpPr fitToPage="1"/>
  </sheetPr>
  <dimension ref="N15:W53"/>
  <sheetViews>
    <sheetView zoomScale="70" zoomScaleNormal="70" workbookViewId="0"/>
  </sheetViews>
  <sheetFormatPr defaultColWidth="8.88671875" defaultRowHeight="14.4" x14ac:dyDescent="0.3"/>
  <cols>
    <col min="1" max="4" width="8.88671875" style="4"/>
    <col min="5" max="5" width="17.6640625" style="4" customWidth="1"/>
    <col min="6" max="6" width="14.109375" style="4" customWidth="1"/>
    <col min="7" max="7" width="16.33203125" style="4" customWidth="1"/>
    <col min="8" max="8" width="12" style="4" customWidth="1"/>
    <col min="9" max="9" width="11.33203125" style="4" customWidth="1"/>
    <col min="10" max="10" width="8.88671875" style="4"/>
    <col min="11" max="11" width="11.6640625" style="4" customWidth="1"/>
    <col min="12" max="12" width="11.88671875" style="4" customWidth="1"/>
    <col min="13" max="13" width="8.88671875" style="4"/>
    <col min="14" max="14" width="20.33203125" style="4" customWidth="1"/>
    <col min="15" max="15" width="24.33203125" style="4" customWidth="1"/>
    <col min="16" max="16" width="24.109375" style="4" customWidth="1"/>
    <col min="17" max="17" width="15.6640625" style="4" customWidth="1"/>
    <col min="18" max="18" width="14.6640625" style="4" customWidth="1"/>
    <col min="19" max="19" width="18.109375" style="4" customWidth="1"/>
    <col min="20" max="16384" width="8.88671875" style="4"/>
  </cols>
  <sheetData>
    <row r="15" spans="14:19" ht="96" customHeight="1" x14ac:dyDescent="0.3">
      <c r="N15" s="42" t="s">
        <v>51</v>
      </c>
      <c r="O15" s="54" t="s">
        <v>37</v>
      </c>
      <c r="P15" s="55"/>
      <c r="Q15" s="32"/>
      <c r="R15" s="32"/>
      <c r="S15" s="32"/>
    </row>
    <row r="16" spans="14:19" ht="27" x14ac:dyDescent="0.3">
      <c r="N16" s="23"/>
      <c r="O16" s="24" t="s">
        <v>33</v>
      </c>
      <c r="P16" s="24" t="s">
        <v>34</v>
      </c>
      <c r="Q16" s="32"/>
    </row>
    <row r="17" spans="14:23" ht="35.4" customHeight="1" x14ac:dyDescent="0.3">
      <c r="N17" s="23" t="s">
        <v>30</v>
      </c>
      <c r="O17" s="23">
        <v>100</v>
      </c>
      <c r="P17" s="23">
        <v>10</v>
      </c>
      <c r="Q17" s="32"/>
    </row>
    <row r="18" spans="14:23" ht="30.6" customHeight="1" x14ac:dyDescent="0.3">
      <c r="N18" s="23" t="s">
        <v>31</v>
      </c>
      <c r="O18" s="23">
        <v>250</v>
      </c>
      <c r="P18" s="23">
        <v>200</v>
      </c>
      <c r="Q18" s="32"/>
    </row>
    <row r="19" spans="14:23" ht="37.950000000000003" customHeight="1" x14ac:dyDescent="0.3">
      <c r="N19" s="23" t="s">
        <v>32</v>
      </c>
      <c r="O19" s="23">
        <v>500</v>
      </c>
      <c r="P19" s="23">
        <v>250</v>
      </c>
      <c r="Q19" s="32"/>
    </row>
    <row r="20" spans="14:23" ht="28.95" customHeight="1" x14ac:dyDescent="0.3">
      <c r="N20" s="23" t="s">
        <v>50</v>
      </c>
      <c r="O20" s="30"/>
      <c r="P20" s="30"/>
      <c r="Q20" s="32"/>
    </row>
    <row r="24" spans="14:23" ht="70.95" customHeight="1" x14ac:dyDescent="0.3">
      <c r="N24" s="42" t="s">
        <v>58</v>
      </c>
      <c r="O24" s="54" t="s">
        <v>37</v>
      </c>
      <c r="P24" s="55"/>
    </row>
    <row r="25" spans="14:23" ht="24" x14ac:dyDescent="0.3">
      <c r="N25" s="23"/>
      <c r="O25" s="24" t="s">
        <v>33</v>
      </c>
      <c r="P25" s="24" t="s">
        <v>34</v>
      </c>
    </row>
    <row r="26" spans="14:23" ht="24" x14ac:dyDescent="0.3">
      <c r="N26" s="23" t="s">
        <v>30</v>
      </c>
      <c r="O26" s="23">
        <v>100</v>
      </c>
      <c r="P26" s="23">
        <v>10</v>
      </c>
    </row>
    <row r="27" spans="14:23" ht="24" x14ac:dyDescent="0.3">
      <c r="N27" s="23" t="s">
        <v>31</v>
      </c>
      <c r="O27" s="23">
        <v>250</v>
      </c>
      <c r="P27" s="23">
        <v>200</v>
      </c>
    </row>
    <row r="28" spans="14:23" ht="24" x14ac:dyDescent="0.3">
      <c r="N28" s="23" t="s">
        <v>32</v>
      </c>
      <c r="O28" s="23">
        <v>500</v>
      </c>
      <c r="P28" s="23">
        <v>250</v>
      </c>
    </row>
    <row r="29" spans="14:23" ht="24" x14ac:dyDescent="0.3">
      <c r="N29" s="23" t="s">
        <v>50</v>
      </c>
      <c r="O29" s="30"/>
      <c r="P29" s="30"/>
      <c r="R29" s="14"/>
      <c r="S29" s="14"/>
      <c r="T29" s="14"/>
      <c r="U29" s="14"/>
      <c r="V29" s="14"/>
      <c r="W29" s="14"/>
    </row>
    <row r="30" spans="14:23" x14ac:dyDescent="0.3">
      <c r="N30" s="15"/>
      <c r="O30" s="15"/>
      <c r="P30" s="14"/>
      <c r="Q30" s="14"/>
      <c r="R30" s="14"/>
      <c r="S30" s="14"/>
      <c r="T30" s="14"/>
      <c r="U30" s="14"/>
      <c r="V30" s="14"/>
      <c r="W30" s="14"/>
    </row>
    <row r="31" spans="14:23" x14ac:dyDescent="0.3">
      <c r="N31" s="6"/>
      <c r="O31" s="6"/>
      <c r="P31" s="14"/>
      <c r="Q31" s="14"/>
      <c r="R31" s="14"/>
      <c r="S31" s="14"/>
      <c r="T31" s="14"/>
      <c r="U31" s="14"/>
      <c r="V31" s="14"/>
      <c r="W31" s="14"/>
    </row>
    <row r="32" spans="14:23" x14ac:dyDescent="0.3">
      <c r="N32" s="6"/>
      <c r="O32" s="6"/>
      <c r="P32" s="14"/>
      <c r="Q32" s="14"/>
      <c r="R32" s="14"/>
      <c r="S32" s="14"/>
      <c r="T32" s="14"/>
      <c r="U32" s="14"/>
      <c r="V32" s="14"/>
      <c r="W32" s="14"/>
    </row>
    <row r="33" spans="14:23" x14ac:dyDescent="0.3">
      <c r="N33" s="6"/>
      <c r="O33" s="6"/>
      <c r="P33" s="14"/>
      <c r="Q33" s="14"/>
      <c r="R33" s="14"/>
      <c r="S33" s="14"/>
      <c r="T33" s="14"/>
      <c r="U33" s="14"/>
      <c r="V33" s="14"/>
      <c r="W33" s="14"/>
    </row>
    <row r="34" spans="14:23" x14ac:dyDescent="0.3">
      <c r="N34" s="6"/>
      <c r="O34" s="6"/>
      <c r="P34" s="14"/>
      <c r="Q34" s="14"/>
      <c r="R34" s="14"/>
      <c r="S34" s="14"/>
      <c r="T34" s="14"/>
      <c r="U34" s="14"/>
      <c r="V34" s="14"/>
      <c r="W34" s="14"/>
    </row>
    <row r="35" spans="14:23" x14ac:dyDescent="0.3">
      <c r="N35" s="6"/>
      <c r="O35" s="6"/>
      <c r="P35" s="14"/>
      <c r="Q35" s="14"/>
      <c r="R35" s="14"/>
      <c r="S35" s="14"/>
      <c r="T35" s="14"/>
      <c r="U35" s="14"/>
      <c r="V35" s="14"/>
      <c r="W35" s="14"/>
    </row>
    <row r="36" spans="14:23" x14ac:dyDescent="0.3"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4:23" x14ac:dyDescent="0.3"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4:23" x14ac:dyDescent="0.3">
      <c r="N38" s="16"/>
      <c r="O38" s="16"/>
      <c r="P38" s="16"/>
      <c r="Q38" s="16"/>
      <c r="R38" s="16"/>
      <c r="S38" s="16"/>
      <c r="T38" s="14"/>
      <c r="U38" s="14"/>
      <c r="V38" s="14"/>
      <c r="W38" s="14"/>
    </row>
    <row r="39" spans="14:23" x14ac:dyDescent="0.3">
      <c r="N39" s="6"/>
      <c r="O39" s="6"/>
      <c r="P39" s="6"/>
      <c r="Q39" s="6"/>
      <c r="R39" s="6"/>
      <c r="S39" s="6"/>
      <c r="T39" s="14"/>
      <c r="U39" s="14"/>
      <c r="V39" s="14"/>
      <c r="W39" s="14"/>
    </row>
    <row r="40" spans="14:23" x14ac:dyDescent="0.3">
      <c r="N40" s="6"/>
      <c r="O40" s="6"/>
      <c r="P40" s="6"/>
      <c r="Q40" s="6"/>
      <c r="R40" s="6"/>
      <c r="S40" s="6"/>
      <c r="T40" s="14"/>
      <c r="U40" s="14"/>
      <c r="V40" s="14"/>
      <c r="W40" s="14"/>
    </row>
    <row r="41" spans="14:23" x14ac:dyDescent="0.3">
      <c r="N41" s="6"/>
      <c r="O41" s="6"/>
      <c r="P41" s="6"/>
      <c r="Q41" s="6"/>
      <c r="R41" s="6"/>
      <c r="S41" s="6"/>
      <c r="T41" s="14"/>
      <c r="U41" s="14"/>
      <c r="V41" s="14"/>
      <c r="W41" s="14"/>
    </row>
    <row r="42" spans="14:23" x14ac:dyDescent="0.3"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4:23" x14ac:dyDescent="0.3">
      <c r="N43" s="16"/>
      <c r="O43" s="16"/>
      <c r="P43" s="16"/>
      <c r="Q43" s="16"/>
      <c r="R43" s="16"/>
      <c r="S43" s="16"/>
      <c r="T43" s="16"/>
      <c r="U43" s="16"/>
      <c r="V43" s="16"/>
      <c r="W43" s="14"/>
    </row>
    <row r="44" spans="14:23" x14ac:dyDescent="0.3">
      <c r="N44" s="6"/>
      <c r="O44" s="6"/>
      <c r="P44" s="6"/>
      <c r="Q44" s="6"/>
      <c r="R44" s="6"/>
      <c r="S44" s="6"/>
      <c r="T44" s="6"/>
      <c r="U44" s="6"/>
      <c r="V44" s="6"/>
      <c r="W44" s="14"/>
    </row>
    <row r="45" spans="14:23" x14ac:dyDescent="0.3">
      <c r="N45" s="6"/>
      <c r="O45" s="6"/>
      <c r="P45" s="6"/>
      <c r="Q45" s="6"/>
      <c r="R45" s="6"/>
      <c r="S45" s="6"/>
      <c r="T45" s="6"/>
      <c r="U45" s="6"/>
      <c r="V45" s="6"/>
      <c r="W45" s="14"/>
    </row>
    <row r="46" spans="14:23" x14ac:dyDescent="0.3"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4:23" x14ac:dyDescent="0.3"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4:23" x14ac:dyDescent="0.3"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4:23" x14ac:dyDescent="0.3"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4:23" x14ac:dyDescent="0.3"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4:23" ht="18.600000000000001" customHeight="1" x14ac:dyDescent="0.3"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4:23" x14ac:dyDescent="0.3"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4:23" x14ac:dyDescent="0.3">
      <c r="N53" s="14"/>
      <c r="O53" s="14"/>
      <c r="P53" s="14"/>
      <c r="Q53" s="14"/>
      <c r="R53" s="14"/>
      <c r="S53" s="14"/>
      <c r="T53" s="14"/>
      <c r="U53" s="14"/>
      <c r="V53" s="14"/>
      <c r="W53" s="14"/>
    </row>
  </sheetData>
  <mergeCells count="2">
    <mergeCell ref="O15:P15"/>
    <mergeCell ref="O24:P24"/>
  </mergeCells>
  <pageMargins left="0.7" right="0.7" top="0.75" bottom="0.75" header="0.3" footer="0.3"/>
  <pageSetup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N15:W53"/>
  <sheetViews>
    <sheetView zoomScale="70" zoomScaleNormal="70" workbookViewId="0"/>
  </sheetViews>
  <sheetFormatPr defaultColWidth="8.88671875" defaultRowHeight="14.4" x14ac:dyDescent="0.3"/>
  <cols>
    <col min="1" max="4" width="8.88671875" style="4"/>
    <col min="5" max="5" width="17.6640625" style="4" customWidth="1"/>
    <col min="6" max="6" width="14.109375" style="4" customWidth="1"/>
    <col min="7" max="7" width="16.33203125" style="4" customWidth="1"/>
    <col min="8" max="8" width="12" style="4" customWidth="1"/>
    <col min="9" max="9" width="11.33203125" style="4" customWidth="1"/>
    <col min="10" max="10" width="8.88671875" style="4"/>
    <col min="11" max="11" width="11.6640625" style="4" customWidth="1"/>
    <col min="12" max="12" width="11.88671875" style="4" customWidth="1"/>
    <col min="13" max="13" width="8.88671875" style="4"/>
    <col min="14" max="14" width="21" style="4" customWidth="1"/>
    <col min="15" max="15" width="24.33203125" style="4" customWidth="1"/>
    <col min="16" max="16" width="24.109375" style="4" customWidth="1"/>
    <col min="17" max="17" width="15.6640625" style="4" customWidth="1"/>
    <col min="18" max="18" width="14.6640625" style="4" customWidth="1"/>
    <col min="19" max="19" width="18.109375" style="4" customWidth="1"/>
    <col min="20" max="16384" width="8.88671875" style="4"/>
  </cols>
  <sheetData>
    <row r="15" spans="14:19" ht="96" customHeight="1" x14ac:dyDescent="0.3">
      <c r="N15" s="35" t="s">
        <v>51</v>
      </c>
      <c r="O15" s="54" t="s">
        <v>37</v>
      </c>
      <c r="P15" s="55"/>
      <c r="Q15" s="31"/>
      <c r="R15" s="32"/>
      <c r="S15" s="32"/>
    </row>
    <row r="16" spans="14:19" ht="24" x14ac:dyDescent="0.3">
      <c r="N16" s="23"/>
      <c r="O16" s="24" t="s">
        <v>33</v>
      </c>
      <c r="P16" s="24" t="s">
        <v>34</v>
      </c>
      <c r="Q16" s="24" t="s">
        <v>38</v>
      </c>
    </row>
    <row r="17" spans="14:23" ht="35.4" customHeight="1" x14ac:dyDescent="0.3">
      <c r="N17" s="23" t="s">
        <v>30</v>
      </c>
      <c r="O17" s="23">
        <v>100</v>
      </c>
      <c r="P17" s="23">
        <v>10</v>
      </c>
      <c r="Q17" s="33">
        <f>P17*P20+O17*O20</f>
        <v>55</v>
      </c>
    </row>
    <row r="18" spans="14:23" ht="30.6" customHeight="1" x14ac:dyDescent="0.3">
      <c r="N18" s="23" t="s">
        <v>31</v>
      </c>
      <c r="O18" s="23">
        <v>250</v>
      </c>
      <c r="P18" s="23">
        <v>200</v>
      </c>
      <c r="Q18" s="33">
        <f>P18*P20+O18*O20</f>
        <v>225</v>
      </c>
    </row>
    <row r="19" spans="14:23" ht="37.950000000000003" customHeight="1" x14ac:dyDescent="0.3">
      <c r="N19" s="23" t="s">
        <v>32</v>
      </c>
      <c r="O19" s="23">
        <v>500</v>
      </c>
      <c r="P19" s="23">
        <v>250</v>
      </c>
      <c r="Q19" s="34">
        <f>P19*P20+O19*O20</f>
        <v>375</v>
      </c>
    </row>
    <row r="20" spans="14:23" ht="28.95" customHeight="1" x14ac:dyDescent="0.3">
      <c r="N20" s="23" t="s">
        <v>50</v>
      </c>
      <c r="O20" s="30">
        <v>0.5</v>
      </c>
      <c r="P20" s="30">
        <v>0.5</v>
      </c>
    </row>
    <row r="24" spans="14:23" ht="27" x14ac:dyDescent="0.3">
      <c r="N24" s="35"/>
      <c r="O24" s="54" t="s">
        <v>37</v>
      </c>
      <c r="P24" s="55"/>
      <c r="Q24" s="31"/>
    </row>
    <row r="25" spans="14:23" ht="24" x14ac:dyDescent="0.3">
      <c r="N25" s="23"/>
      <c r="O25" s="24" t="s">
        <v>33</v>
      </c>
      <c r="P25" s="24" t="s">
        <v>34</v>
      </c>
      <c r="Q25" s="24" t="s">
        <v>38</v>
      </c>
    </row>
    <row r="26" spans="14:23" ht="24" x14ac:dyDescent="0.3">
      <c r="N26" s="23" t="s">
        <v>30</v>
      </c>
      <c r="O26" s="23">
        <v>100</v>
      </c>
      <c r="P26" s="23">
        <v>10</v>
      </c>
      <c r="Q26" s="33">
        <f>P26*P29+O26*O29</f>
        <v>19</v>
      </c>
    </row>
    <row r="27" spans="14:23" ht="24" x14ac:dyDescent="0.3">
      <c r="N27" s="23" t="s">
        <v>31</v>
      </c>
      <c r="O27" s="23">
        <v>250</v>
      </c>
      <c r="P27" s="23">
        <v>200</v>
      </c>
      <c r="Q27" s="33">
        <f>P27*P29+O27*O29</f>
        <v>205</v>
      </c>
    </row>
    <row r="28" spans="14:23" ht="24" x14ac:dyDescent="0.3">
      <c r="N28" s="23" t="s">
        <v>32</v>
      </c>
      <c r="O28" s="23">
        <v>500</v>
      </c>
      <c r="P28" s="23">
        <v>250</v>
      </c>
      <c r="Q28" s="34">
        <f>P28*P29+O28*O29</f>
        <v>275</v>
      </c>
    </row>
    <row r="29" spans="14:23" ht="24" x14ac:dyDescent="0.3">
      <c r="N29" s="23" t="s">
        <v>50</v>
      </c>
      <c r="O29" s="30">
        <v>0.1</v>
      </c>
      <c r="P29" s="30">
        <v>0.9</v>
      </c>
      <c r="R29" s="14"/>
      <c r="S29" s="14"/>
      <c r="T29" s="14"/>
      <c r="U29" s="14"/>
      <c r="V29" s="14"/>
      <c r="W29" s="14"/>
    </row>
    <row r="30" spans="14:23" x14ac:dyDescent="0.3">
      <c r="N30" s="15"/>
      <c r="O30" s="15"/>
      <c r="P30" s="14"/>
      <c r="Q30" s="14"/>
      <c r="R30" s="14"/>
      <c r="S30" s="14"/>
      <c r="T30" s="14"/>
      <c r="U30" s="14"/>
      <c r="V30" s="14"/>
      <c r="W30" s="14"/>
    </row>
    <row r="31" spans="14:23" x14ac:dyDescent="0.3">
      <c r="N31" s="6"/>
      <c r="O31" s="6"/>
      <c r="P31" s="14"/>
      <c r="Q31" s="14"/>
      <c r="R31" s="14"/>
      <c r="S31" s="14"/>
      <c r="T31" s="14"/>
      <c r="U31" s="14"/>
      <c r="V31" s="14"/>
      <c r="W31" s="14"/>
    </row>
    <row r="32" spans="14:23" x14ac:dyDescent="0.3">
      <c r="N32" s="6"/>
      <c r="O32" s="6"/>
      <c r="P32" s="14"/>
      <c r="Q32" s="14"/>
      <c r="R32" s="14"/>
      <c r="S32" s="14"/>
      <c r="T32" s="14"/>
      <c r="U32" s="14"/>
      <c r="V32" s="14"/>
      <c r="W32" s="14"/>
    </row>
    <row r="33" spans="14:23" x14ac:dyDescent="0.3">
      <c r="N33" s="6"/>
      <c r="O33" s="6"/>
      <c r="P33" s="14"/>
      <c r="Q33" s="14"/>
      <c r="R33" s="14"/>
      <c r="S33" s="14"/>
      <c r="T33" s="14"/>
      <c r="U33" s="14"/>
      <c r="V33" s="14"/>
      <c r="W33" s="14"/>
    </row>
    <row r="34" spans="14:23" x14ac:dyDescent="0.3">
      <c r="N34" s="6"/>
      <c r="O34" s="6"/>
      <c r="P34" s="14"/>
      <c r="Q34" s="14"/>
      <c r="R34" s="14"/>
      <c r="S34" s="14"/>
      <c r="T34" s="14"/>
      <c r="U34" s="14"/>
      <c r="V34" s="14"/>
      <c r="W34" s="14"/>
    </row>
    <row r="35" spans="14:23" x14ac:dyDescent="0.3">
      <c r="N35" s="6"/>
      <c r="O35" s="6"/>
      <c r="P35" s="14"/>
      <c r="Q35" s="14"/>
      <c r="R35" s="14"/>
      <c r="S35" s="14"/>
      <c r="T35" s="14"/>
      <c r="U35" s="14"/>
      <c r="V35" s="14"/>
      <c r="W35" s="14"/>
    </row>
    <row r="36" spans="14:23" x14ac:dyDescent="0.3"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4:23" x14ac:dyDescent="0.3"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4:23" x14ac:dyDescent="0.3">
      <c r="N38" s="16"/>
      <c r="O38" s="16"/>
      <c r="P38" s="16"/>
      <c r="Q38" s="16"/>
      <c r="R38" s="16"/>
      <c r="S38" s="16"/>
      <c r="T38" s="14"/>
      <c r="U38" s="14"/>
      <c r="V38" s="14"/>
      <c r="W38" s="14"/>
    </row>
    <row r="39" spans="14:23" x14ac:dyDescent="0.3">
      <c r="N39" s="6"/>
      <c r="O39" s="6"/>
      <c r="P39" s="6"/>
      <c r="Q39" s="6"/>
      <c r="R39" s="6"/>
      <c r="S39" s="6"/>
      <c r="T39" s="14"/>
      <c r="U39" s="14"/>
      <c r="V39" s="14"/>
      <c r="W39" s="14"/>
    </row>
    <row r="40" spans="14:23" x14ac:dyDescent="0.3">
      <c r="N40" s="6"/>
      <c r="O40" s="6"/>
      <c r="P40" s="6"/>
      <c r="Q40" s="6"/>
      <c r="R40" s="6"/>
      <c r="S40" s="6"/>
      <c r="T40" s="14"/>
      <c r="U40" s="14"/>
      <c r="V40" s="14"/>
      <c r="W40" s="14"/>
    </row>
    <row r="41" spans="14:23" x14ac:dyDescent="0.3">
      <c r="N41" s="6"/>
      <c r="O41" s="6"/>
      <c r="P41" s="6"/>
      <c r="Q41" s="6"/>
      <c r="R41" s="6"/>
      <c r="S41" s="6"/>
      <c r="T41" s="14"/>
      <c r="U41" s="14"/>
      <c r="V41" s="14"/>
      <c r="W41" s="14"/>
    </row>
    <row r="42" spans="14:23" x14ac:dyDescent="0.3"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4:23" x14ac:dyDescent="0.3">
      <c r="N43" s="16"/>
      <c r="O43" s="16"/>
      <c r="P43" s="16"/>
      <c r="Q43" s="16"/>
      <c r="R43" s="16"/>
      <c r="S43" s="16"/>
      <c r="T43" s="16"/>
      <c r="U43" s="16"/>
      <c r="V43" s="16"/>
      <c r="W43" s="14"/>
    </row>
    <row r="44" spans="14:23" x14ac:dyDescent="0.3">
      <c r="N44" s="6"/>
      <c r="O44" s="6"/>
      <c r="P44" s="6"/>
      <c r="Q44" s="6"/>
      <c r="R44" s="6"/>
      <c r="S44" s="6"/>
      <c r="T44" s="6"/>
      <c r="U44" s="6"/>
      <c r="V44" s="6"/>
      <c r="W44" s="14"/>
    </row>
    <row r="45" spans="14:23" x14ac:dyDescent="0.3">
      <c r="N45" s="6"/>
      <c r="O45" s="6"/>
      <c r="P45" s="6"/>
      <c r="Q45" s="6"/>
      <c r="R45" s="6"/>
      <c r="S45" s="6"/>
      <c r="T45" s="6"/>
      <c r="U45" s="6"/>
      <c r="V45" s="6"/>
      <c r="W45" s="14"/>
    </row>
    <row r="46" spans="14:23" x14ac:dyDescent="0.3"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4:23" x14ac:dyDescent="0.3"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4:23" x14ac:dyDescent="0.3"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4:23" x14ac:dyDescent="0.3"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4:23" x14ac:dyDescent="0.3"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4:23" ht="18.600000000000001" customHeight="1" x14ac:dyDescent="0.3"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4:23" x14ac:dyDescent="0.3"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4:23" x14ac:dyDescent="0.3">
      <c r="N53" s="14"/>
      <c r="O53" s="14"/>
      <c r="P53" s="14"/>
      <c r="Q53" s="14"/>
      <c r="R53" s="14"/>
      <c r="S53" s="14"/>
      <c r="T53" s="14"/>
      <c r="U53" s="14"/>
      <c r="V53" s="14"/>
      <c r="W53" s="14"/>
    </row>
  </sheetData>
  <mergeCells count="2">
    <mergeCell ref="O15:P15"/>
    <mergeCell ref="O24:P24"/>
  </mergeCells>
  <pageMargins left="0.7" right="0.7" top="0.75" bottom="0.75" header="0.3" footer="0.3"/>
  <pageSetup scale="5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5E4E-3416-47E6-B6C3-7466C5073610}">
  <sheetPr>
    <pageSetUpPr fitToPage="1"/>
  </sheetPr>
  <dimension ref="S14:Z59"/>
  <sheetViews>
    <sheetView zoomScale="70" zoomScaleNormal="70" workbookViewId="0"/>
  </sheetViews>
  <sheetFormatPr defaultColWidth="9.109375" defaultRowHeight="14.4" x14ac:dyDescent="0.3"/>
  <cols>
    <col min="1" max="14" width="9.109375" style="4"/>
    <col min="15" max="15" width="10.33203125" style="4" customWidth="1"/>
    <col min="16" max="16" width="9.109375" style="4"/>
    <col min="17" max="17" width="12.5546875" style="4" bestFit="1" customWidth="1"/>
    <col min="18" max="18" width="9.109375" style="4"/>
    <col min="19" max="19" width="23.109375" style="4" customWidth="1"/>
    <col min="20" max="22" width="17.109375" style="4" customWidth="1"/>
    <col min="23" max="23" width="15.109375" style="4" customWidth="1"/>
    <col min="24" max="24" width="16" style="4" customWidth="1"/>
    <col min="25" max="25" width="20.5546875" style="4" customWidth="1"/>
    <col min="26" max="16384" width="9.109375" style="4"/>
  </cols>
  <sheetData>
    <row r="14" spans="19:24" ht="37.950000000000003" customHeight="1" x14ac:dyDescent="0.3">
      <c r="S14" s="22"/>
      <c r="T14" s="51" t="s">
        <v>37</v>
      </c>
      <c r="U14" s="52"/>
      <c r="V14" s="52"/>
      <c r="W14" s="52"/>
      <c r="X14" s="53"/>
    </row>
    <row r="15" spans="19:24" ht="96" x14ac:dyDescent="0.3">
      <c r="S15" s="23"/>
      <c r="T15" s="24" t="s">
        <v>52</v>
      </c>
      <c r="U15" s="24" t="s">
        <v>53</v>
      </c>
      <c r="V15" s="24" t="s">
        <v>54</v>
      </c>
      <c r="W15" s="24" t="s">
        <v>55</v>
      </c>
      <c r="X15" s="24" t="s">
        <v>72</v>
      </c>
    </row>
    <row r="16" spans="19:24" ht="37.200000000000003" customHeight="1" x14ac:dyDescent="0.3">
      <c r="S16" s="23" t="s">
        <v>30</v>
      </c>
      <c r="T16" s="23">
        <v>-100</v>
      </c>
      <c r="U16" s="23">
        <v>100</v>
      </c>
      <c r="V16" s="23">
        <v>200</v>
      </c>
      <c r="W16" s="23">
        <v>300</v>
      </c>
      <c r="X16" s="23">
        <v>0</v>
      </c>
    </row>
    <row r="17" spans="19:26" ht="40.950000000000003" customHeight="1" x14ac:dyDescent="0.3">
      <c r="S17" s="43" t="s">
        <v>31</v>
      </c>
      <c r="T17" s="23">
        <v>250</v>
      </c>
      <c r="U17" s="23">
        <v>200</v>
      </c>
      <c r="V17" s="23">
        <v>150</v>
      </c>
      <c r="W17" s="23">
        <v>-100</v>
      </c>
      <c r="X17" s="23">
        <v>-150</v>
      </c>
    </row>
    <row r="18" spans="19:26" ht="52.95" customHeight="1" x14ac:dyDescent="0.3">
      <c r="S18" s="23" t="s">
        <v>32</v>
      </c>
      <c r="T18" s="23">
        <v>500</v>
      </c>
      <c r="U18" s="23">
        <v>250</v>
      </c>
      <c r="V18" s="23">
        <v>100</v>
      </c>
      <c r="W18" s="23">
        <v>-200</v>
      </c>
      <c r="X18" s="23">
        <v>-600</v>
      </c>
    </row>
    <row r="19" spans="19:26" ht="43.2" customHeight="1" x14ac:dyDescent="0.3">
      <c r="S19" s="23" t="s">
        <v>49</v>
      </c>
      <c r="T19" s="23">
        <v>60</v>
      </c>
      <c r="U19" s="23">
        <v>60</v>
      </c>
      <c r="V19" s="23">
        <v>60</v>
      </c>
      <c r="W19" s="23">
        <v>60</v>
      </c>
      <c r="X19" s="23">
        <v>60</v>
      </c>
    </row>
    <row r="20" spans="19:26" ht="48" customHeight="1" x14ac:dyDescent="0.3">
      <c r="S20" s="23" t="s">
        <v>50</v>
      </c>
      <c r="T20" s="30">
        <v>0.2</v>
      </c>
      <c r="U20" s="30">
        <v>0.3</v>
      </c>
      <c r="V20" s="30">
        <v>0.3</v>
      </c>
      <c r="W20" s="30">
        <v>0.1</v>
      </c>
      <c r="X20" s="30">
        <v>0.1</v>
      </c>
      <c r="Z20" s="5">
        <f>SUM(T20:Y20)</f>
        <v>1</v>
      </c>
    </row>
    <row r="33" spans="19:19" x14ac:dyDescent="0.3">
      <c r="S33" s="12"/>
    </row>
    <row r="57" ht="14.4" customHeight="1" x14ac:dyDescent="0.3"/>
    <row r="58" ht="14.4" customHeight="1" x14ac:dyDescent="0.3"/>
    <row r="59" ht="14.4" customHeight="1" x14ac:dyDescent="0.3"/>
  </sheetData>
  <mergeCells count="1">
    <mergeCell ref="T14:X14"/>
  </mergeCells>
  <pageMargins left="0.7" right="0.7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FirstPage</vt:lpstr>
      <vt:lpstr>Exam Content </vt:lpstr>
      <vt:lpstr>Problem 1</vt:lpstr>
      <vt:lpstr>Check Problem 1 </vt:lpstr>
      <vt:lpstr>Problem 2</vt:lpstr>
      <vt:lpstr>Check Problem 2</vt:lpstr>
      <vt:lpstr>Problem 3</vt:lpstr>
      <vt:lpstr>Check Problem 3</vt:lpstr>
      <vt:lpstr>Problem 4</vt:lpstr>
      <vt:lpstr>Check Problem 4 </vt:lpstr>
      <vt:lpstr>Problem 5</vt:lpstr>
      <vt:lpstr>Check Problem 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2021-11-24T21:44:20Z</cp:lastPrinted>
  <dcterms:created xsi:type="dcterms:W3CDTF">2014-10-23T14:45:36Z</dcterms:created>
  <dcterms:modified xsi:type="dcterms:W3CDTF">2022-05-13T15:02:36Z</dcterms:modified>
</cp:coreProperties>
</file>