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F74C8B50-586D-424B-B95D-6015E01B93F5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Page" sheetId="2" r:id="rId1"/>
    <sheet name="Content" sheetId="4" r:id="rId2"/>
    <sheet name="Problem 10 (2)" sheetId="49" state="hidden" r:id="rId3"/>
    <sheet name="Problem 9 (2)" sheetId="50" state="hidden" r:id="rId4"/>
    <sheet name="Problem 8 (2)" sheetId="51" state="hidden" r:id="rId5"/>
    <sheet name="Problem 7 (2)" sheetId="52" state="hidden" r:id="rId6"/>
    <sheet name="Problem 6 (2)" sheetId="53" state="hidden" r:id="rId7"/>
    <sheet name=" CheckProblem 4 " sheetId="83" r:id="rId8"/>
    <sheet name=" Problem 4" sheetId="82" r:id="rId9"/>
    <sheet name=" Problem 3" sheetId="80" r:id="rId10"/>
    <sheet name=" Check Problem 3" sheetId="81" r:id="rId11"/>
    <sheet name=" Check Problem 2" sheetId="79" r:id="rId12"/>
    <sheet name=" Check Problem 1  " sheetId="77" r:id="rId13"/>
    <sheet name=" Problem 2 " sheetId="78" r:id="rId14"/>
    <sheet name=" Problem 1 " sheetId="75" r:id="rId15"/>
    <sheet name="Problem 5 (2)" sheetId="54" state="hidden" r:id="rId16"/>
    <sheet name="Problem 4 (2)" sheetId="55" state="hidden" r:id="rId17"/>
    <sheet name="Problem 3 (2)" sheetId="56" state="hidden" r:id="rId18"/>
    <sheet name="Problem 2 (2)" sheetId="57" state="hidden" r:id="rId19"/>
    <sheet name="Problem 1 (2)" sheetId="58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0" i="83" l="1"/>
  <c r="S29" i="77"/>
  <c r="W32" i="83" l="1"/>
  <c r="Q28" i="81"/>
  <c r="P29" i="79"/>
  <c r="Q40" i="77"/>
  <c r="N22" i="56" l="1"/>
  <c r="N20" i="56"/>
  <c r="P27" i="58"/>
  <c r="P26" i="58"/>
  <c r="N24" i="56" l="1"/>
  <c r="Q26" i="50"/>
  <c r="P20" i="58" l="1"/>
  <c r="P21" i="58"/>
  <c r="P22" i="58"/>
  <c r="P23" i="58"/>
  <c r="P24" i="58"/>
  <c r="P25" i="58"/>
  <c r="P19" i="58"/>
  <c r="P18" i="58"/>
  <c r="Q18" i="58"/>
  <c r="Q19" i="58" s="1"/>
  <c r="Q20" i="58" s="1"/>
  <c r="Q21" i="58" s="1"/>
  <c r="Q22" i="58" s="1"/>
  <c r="Q23" i="58" s="1"/>
  <c r="Q24" i="58" s="1"/>
  <c r="Q25" i="58" s="1"/>
  <c r="Q26" i="58" s="1"/>
  <c r="Q27" i="58" s="1"/>
  <c r="R18" i="58" l="1"/>
  <c r="Q29" i="51"/>
  <c r="Q28" i="51"/>
  <c r="Q27" i="51"/>
  <c r="Q21" i="51"/>
  <c r="Q20" i="51"/>
  <c r="Q19" i="51"/>
  <c r="Q27" i="50"/>
  <c r="Q25" i="50"/>
  <c r="N15" i="49"/>
  <c r="R19" i="58" l="1"/>
  <c r="R20" i="58" s="1"/>
  <c r="R21" i="58" s="1"/>
  <c r="R22" i="58" s="1"/>
  <c r="R23" i="58" s="1"/>
  <c r="R24" i="58" s="1"/>
  <c r="R25" i="58" s="1"/>
  <c r="R26" i="58" s="1"/>
  <c r="R27" i="58" s="1"/>
</calcChain>
</file>

<file path=xl/sharedStrings.xml><?xml version="1.0" encoding="utf-8"?>
<sst xmlns="http://schemas.openxmlformats.org/spreadsheetml/2006/main" count="82" uniqueCount="41">
  <si>
    <t>Frequency</t>
  </si>
  <si>
    <t>Relative Frequency</t>
  </si>
  <si>
    <t>Cumulative Frequency</t>
  </si>
  <si>
    <t>Alternatives</t>
  </si>
  <si>
    <t>Large Plant</t>
  </si>
  <si>
    <t>Small Plant</t>
  </si>
  <si>
    <t>Low</t>
  </si>
  <si>
    <t>High</t>
  </si>
  <si>
    <t>Possible Future Demand</t>
  </si>
  <si>
    <t>Cumulative Relative Frequency</t>
  </si>
  <si>
    <t>Probability</t>
  </si>
  <si>
    <t>Medium Plant</t>
  </si>
  <si>
    <t>Small Store</t>
  </si>
  <si>
    <t>Medium Store</t>
  </si>
  <si>
    <t>Large Store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</si>
  <si>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</si>
  <si>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</si>
  <si>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</si>
  <si>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</si>
  <si>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</si>
  <si>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</si>
  <si>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</si>
  <si>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</si>
  <si>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</si>
  <si>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</si>
  <si>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</si>
  <si>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</si>
  <si>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</si>
  <si>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</si>
  <si>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</si>
  <si>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Intercept = 0</t>
  </si>
  <si>
    <t>Givens</t>
  </si>
  <si>
    <t>Fixed Costs</t>
  </si>
  <si>
    <t>Variable Cost per Unit</t>
  </si>
  <si>
    <t>Selling Price per Unit</t>
  </si>
  <si>
    <t>Model</t>
  </si>
  <si>
    <t>Production Volume</t>
  </si>
  <si>
    <t>Total Cost</t>
  </si>
  <si>
    <t>Total Revenue</t>
  </si>
  <si>
    <t>Total Profit (loss)</t>
  </si>
  <si>
    <t>Descriptive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</si>
</sst>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_);[Red]\(&quot;$&quot;#,##0.0\)"/>
    <numFmt numFmtId="166" formatCode="&quot;$&quot;#,##0.00"/>
    <numFmt numFmtId="167" formatCode="0.0000"/>
  </numFmts>
  <fonts count="3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FFC000"/>
      <name val="FrankRuehl"/>
      <family val="2"/>
      <charset val="177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b/>
      <sz val="24"/>
      <color rgb="FFFFFF00"/>
      <name val="Lucida Bright"/>
      <family val="1"/>
    </font>
    <font>
      <b/>
      <sz val="24"/>
      <color rgb="FF8E0000"/>
      <name val="Lucida Bright"/>
      <family val="1"/>
    </font>
    <font>
      <b/>
      <sz val="20"/>
      <color rgb="FFC0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rgb="FFFF0000"/>
      <name val="Lucida Bright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2" fillId="6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Continuous"/>
    </xf>
    <xf numFmtId="0" fontId="0" fillId="0" borderId="1" xfId="0" applyBorder="1"/>
    <xf numFmtId="1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/>
    <xf numFmtId="40" fontId="2" fillId="8" borderId="5" xfId="0" applyNumberFormat="1" applyFont="1" applyFill="1" applyBorder="1" applyAlignment="1">
      <alignment horizontal="center" vertical="center"/>
    </xf>
    <xf numFmtId="8" fontId="0" fillId="2" borderId="5" xfId="0" applyNumberFormat="1" applyFill="1" applyBorder="1"/>
    <xf numFmtId="8" fontId="11" fillId="2" borderId="5" xfId="0" applyNumberFormat="1" applyFont="1" applyFill="1" applyBorder="1"/>
    <xf numFmtId="8" fontId="12" fillId="9" borderId="5" xfId="0" applyNumberFormat="1" applyFont="1" applyFill="1" applyBorder="1" applyAlignment="1">
      <alignment horizontal="center" vertical="center"/>
    </xf>
    <xf numFmtId="8" fontId="13" fillId="9" borderId="5" xfId="0" applyNumberFormat="1" applyFont="1" applyFill="1" applyBorder="1" applyAlignment="1">
      <alignment horizontal="center" vertical="center"/>
    </xf>
    <xf numFmtId="8" fontId="13" fillId="7" borderId="5" xfId="0" applyNumberFormat="1" applyFont="1" applyFill="1" applyBorder="1"/>
    <xf numFmtId="165" fontId="14" fillId="10" borderId="5" xfId="0" applyNumberFormat="1" applyFont="1" applyFill="1" applyBorder="1"/>
    <xf numFmtId="8" fontId="14" fillId="10" borderId="5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5" xfId="0" applyFont="1" applyFill="1" applyBorder="1"/>
    <xf numFmtId="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3" fontId="17" fillId="7" borderId="5" xfId="0" applyNumberFormat="1" applyFont="1" applyFill="1" applyBorder="1" applyAlignment="1">
      <alignment horizontal="center" vertical="center"/>
    </xf>
    <xf numFmtId="6" fontId="16" fillId="10" borderId="5" xfId="0" applyNumberFormat="1" applyFont="1" applyFill="1" applyBorder="1" applyAlignment="1">
      <alignment horizontal="center" vertical="center"/>
    </xf>
    <xf numFmtId="0" fontId="20" fillId="2" borderId="0" xfId="0" applyFont="1" applyFill="1"/>
    <xf numFmtId="3" fontId="21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8" fillId="2" borderId="0" xfId="0" applyFont="1" applyFill="1"/>
    <xf numFmtId="0" fontId="0" fillId="2" borderId="0" xfId="0" applyFill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28" fillId="0" borderId="1" xfId="0" applyFont="1" applyFill="1" applyBorder="1" applyAlignment="1"/>
    <xf numFmtId="167" fontId="28" fillId="0" borderId="1" xfId="0" applyNumberFormat="1" applyFont="1" applyFill="1" applyBorder="1" applyAlignment="1"/>
    <xf numFmtId="0" fontId="1" fillId="2" borderId="0" xfId="0" applyFont="1" applyFill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7" fontId="27" fillId="10" borderId="9" xfId="0" quotePrefix="1" applyNumberFormat="1" applyFont="1" applyFill="1" applyBorder="1" applyAlignment="1">
      <alignment horizontal="center" vertical="center"/>
    </xf>
    <xf numFmtId="167" fontId="27" fillId="10" borderId="12" xfId="0" applyNumberFormat="1" applyFont="1" applyFill="1" applyBorder="1" applyAlignment="1">
      <alignment horizontal="center" vertical="center"/>
    </xf>
    <xf numFmtId="167" fontId="27" fillId="10" borderId="10" xfId="0" applyNumberFormat="1" applyFont="1" applyFill="1" applyBorder="1" applyAlignment="1">
      <alignment horizontal="center" vertical="center"/>
    </xf>
    <xf numFmtId="167" fontId="27" fillId="10" borderId="14" xfId="0" applyNumberFormat="1" applyFont="1" applyFill="1" applyBorder="1" applyAlignment="1">
      <alignment horizontal="center" vertical="center"/>
    </xf>
    <xf numFmtId="167" fontId="27" fillId="10" borderId="0" xfId="0" applyNumberFormat="1" applyFont="1" applyFill="1" applyBorder="1" applyAlignment="1">
      <alignment horizontal="center" vertical="center"/>
    </xf>
    <xf numFmtId="167" fontId="27" fillId="10" borderId="15" xfId="0" applyNumberFormat="1" applyFont="1" applyFill="1" applyBorder="1" applyAlignment="1">
      <alignment horizontal="center" vertical="center"/>
    </xf>
    <xf numFmtId="167" fontId="27" fillId="10" borderId="11" xfId="0" applyNumberFormat="1" applyFont="1" applyFill="1" applyBorder="1" applyAlignment="1">
      <alignment horizontal="center" vertical="center"/>
    </xf>
    <xf numFmtId="167" fontId="27" fillId="10" borderId="13" xfId="0" applyNumberFormat="1" applyFont="1" applyFill="1" applyBorder="1" applyAlignment="1">
      <alignment horizontal="center" vertical="center"/>
    </xf>
    <xf numFmtId="167" fontId="27" fillId="10" borderId="8" xfId="0" applyNumberFormat="1" applyFont="1" applyFill="1" applyBorder="1" applyAlignment="1">
      <alignment horizontal="center" vertical="center"/>
    </xf>
    <xf numFmtId="1" fontId="26" fillId="11" borderId="0" xfId="0" quotePrefix="1" applyNumberFormat="1" applyFont="1" applyFill="1" applyAlignment="1">
      <alignment horizontal="center" vertical="center"/>
    </xf>
    <xf numFmtId="1" fontId="26" fillId="11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" fontId="26" fillId="7" borderId="0" xfId="0" applyNumberFormat="1" applyFont="1" applyFill="1" applyAlignment="1">
      <alignment horizontal="center" vertical="center"/>
    </xf>
    <xf numFmtId="2" fontId="30" fillId="10" borderId="9" xfId="0" applyNumberFormat="1" applyFont="1" applyFill="1" applyBorder="1" applyAlignment="1">
      <alignment horizontal="center" vertical="center"/>
    </xf>
    <xf numFmtId="2" fontId="30" fillId="10" borderId="12" xfId="0" applyNumberFormat="1" applyFont="1" applyFill="1" applyBorder="1" applyAlignment="1">
      <alignment horizontal="center" vertical="center"/>
    </xf>
    <xf numFmtId="2" fontId="30" fillId="10" borderId="10" xfId="0" applyNumberFormat="1" applyFont="1" applyFill="1" applyBorder="1" applyAlignment="1">
      <alignment horizontal="center" vertical="center"/>
    </xf>
    <xf numFmtId="2" fontId="30" fillId="10" borderId="11" xfId="0" applyNumberFormat="1" applyFont="1" applyFill="1" applyBorder="1" applyAlignment="1">
      <alignment horizontal="center" vertical="center"/>
    </xf>
    <xf numFmtId="2" fontId="30" fillId="10" borderId="13" xfId="0" applyNumberFormat="1" applyFont="1" applyFill="1" applyBorder="1" applyAlignment="1">
      <alignment horizontal="center" vertical="center"/>
    </xf>
    <xf numFmtId="2" fontId="30" fillId="10" borderId="8" xfId="0" applyNumberFormat="1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1" fontId="26" fillId="7" borderId="12" xfId="0" applyNumberFormat="1" applyFont="1" applyFill="1" applyBorder="1" applyAlignment="1">
      <alignment horizontal="center" vertical="center"/>
    </xf>
    <xf numFmtId="1" fontId="26" fillId="7" borderId="10" xfId="0" applyNumberFormat="1" applyFont="1" applyFill="1" applyBorder="1" applyAlignment="1">
      <alignment horizontal="center" vertical="center"/>
    </xf>
    <xf numFmtId="1" fontId="26" fillId="7" borderId="14" xfId="0" applyNumberFormat="1" applyFont="1" applyFill="1" applyBorder="1" applyAlignment="1">
      <alignment horizontal="center" vertical="center"/>
    </xf>
    <xf numFmtId="1" fontId="26" fillId="7" borderId="0" xfId="0" applyNumberFormat="1" applyFont="1" applyFill="1" applyBorder="1" applyAlignment="1">
      <alignment horizontal="center" vertical="center"/>
    </xf>
    <xf numFmtId="1" fontId="26" fillId="7" borderId="15" xfId="0" applyNumberFormat="1" applyFont="1" applyFill="1" applyBorder="1" applyAlignment="1">
      <alignment horizontal="center" vertical="center"/>
    </xf>
    <xf numFmtId="1" fontId="26" fillId="7" borderId="11" xfId="0" applyNumberFormat="1" applyFont="1" applyFill="1" applyBorder="1" applyAlignment="1">
      <alignment horizontal="center" vertical="center"/>
    </xf>
    <xf numFmtId="1" fontId="26" fillId="7" borderId="13" xfId="0" applyNumberFormat="1" applyFont="1" applyFill="1" applyBorder="1" applyAlignment="1">
      <alignment horizontal="center" vertical="center"/>
    </xf>
    <xf numFmtId="1" fontId="26" fillId="7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4109842501289E-2"/>
          <c:y val="0.1032669309592079"/>
          <c:w val="0.9210826649731032"/>
          <c:h val="0.7967159065626113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'Problem 2 (2)'!$O$12:$O$21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401-9ADB-99A16EF7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41432"/>
        <c:axId val="685446024"/>
      </c:scatterChart>
      <c:valAx>
        <c:axId val="68544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6024"/>
        <c:crosses val="autoZero"/>
        <c:crossBetween val="midCat"/>
      </c:valAx>
      <c:valAx>
        <c:axId val="6854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 Check Problem 3'!A1"/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 Problem 3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 Problem 2 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 Problem 1 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 Check Problem 2'!A1"/><Relationship Id="rId1" Type="http://schemas.openxmlformats.org/officeDocument/2006/relationships/hyperlink" Target="#Content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 Check Problem 1  '!A1"/><Relationship Id="rId1" Type="http://schemas.openxmlformats.org/officeDocument/2006/relationships/hyperlink" Target="#Content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 Problem 2 '!A1"/><Relationship Id="rId2" Type="http://schemas.openxmlformats.org/officeDocument/2006/relationships/hyperlink" Target="#' Problem 1 '!A1"/><Relationship Id="rId1" Type="http://schemas.openxmlformats.org/officeDocument/2006/relationships/hyperlink" Target="#FirstPage!A1"/><Relationship Id="rId5" Type="http://schemas.openxmlformats.org/officeDocument/2006/relationships/hyperlink" Target="#' Problem 4'!A1"/><Relationship Id="rId4" Type="http://schemas.openxmlformats.org/officeDocument/2006/relationships/hyperlink" Target="#' Problem 3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 CheckProblem 4 '!A1"/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143328</xdr:colOff>
      <xdr:row>8</xdr:row>
      <xdr:rowOff>55879</xdr:rowOff>
    </xdr:from>
    <xdr:to>
      <xdr:col>24</xdr:col>
      <xdr:colOff>368300</xdr:colOff>
      <xdr:row>14</xdr:row>
      <xdr:rowOff>165100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00128" y="1478279"/>
          <a:ext cx="5203372" cy="1176021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 baseline="0">
              <a:solidFill>
                <a:schemeClr val="accent3">
                  <a:lumMod val="75000"/>
                </a:schemeClr>
              </a:solidFill>
              <a:latin typeface="Lucida Bright" panose="02040602050505020304" pitchFamily="18" charset="0"/>
            </a:rPr>
            <a:t>Business Analytics</a:t>
          </a:r>
        </a:p>
      </xdr:txBody>
    </xdr:sp>
    <xdr:clientData/>
  </xdr:twoCellAnchor>
  <xdr:twoCellAnchor>
    <xdr:from>
      <xdr:col>17</xdr:col>
      <xdr:colOff>449036</xdr:colOff>
      <xdr:row>37</xdr:row>
      <xdr:rowOff>176892</xdr:rowOff>
    </xdr:from>
    <xdr:to>
      <xdr:col>23</xdr:col>
      <xdr:colOff>230301</xdr:colOff>
      <xdr:row>44</xdr:row>
      <xdr:rowOff>149677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021536" y="7225392"/>
          <a:ext cx="3455194" cy="1306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15</xdr:col>
      <xdr:colOff>189592</xdr:colOff>
      <xdr:row>0</xdr:row>
      <xdr:rowOff>165101</xdr:rowOff>
    </xdr:from>
    <xdr:to>
      <xdr:col>24</xdr:col>
      <xdr:colOff>498927</xdr:colOff>
      <xdr:row>5</xdr:row>
      <xdr:rowOff>96157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24092" y="165101"/>
          <a:ext cx="5910035" cy="8200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11</xdr:col>
      <xdr:colOff>84365</xdr:colOff>
      <xdr:row>18</xdr:row>
      <xdr:rowOff>59872</xdr:rowOff>
    </xdr:from>
    <xdr:to>
      <xdr:col>30</xdr:col>
      <xdr:colOff>97971</xdr:colOff>
      <xdr:row>23</xdr:row>
      <xdr:rowOff>111579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29665" y="3260272"/>
          <a:ext cx="11837306" cy="940707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Sample Size Calculations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15</xdr:col>
      <xdr:colOff>249464</xdr:colOff>
      <xdr:row>26</xdr:row>
      <xdr:rowOff>87086</xdr:rowOff>
    </xdr:from>
    <xdr:to>
      <xdr:col>24</xdr:col>
      <xdr:colOff>572407</xdr:colOff>
      <xdr:row>35</xdr:row>
      <xdr:rowOff>25400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83964" y="4709886"/>
          <a:ext cx="5923643" cy="1538514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 Sample Problems</a:t>
          </a:r>
        </a:p>
        <a:p>
          <a:pPr algn="ctr"/>
          <a:endParaRPr lang="en-US" sz="36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434068</xdr:colOff>
      <xdr:row>0</xdr:row>
      <xdr:rowOff>168729</xdr:rowOff>
    </xdr:from>
    <xdr:to>
      <xdr:col>1</xdr:col>
      <xdr:colOff>556532</xdr:colOff>
      <xdr:row>6</xdr:row>
      <xdr:rowOff>57150</xdr:rowOff>
    </xdr:to>
    <xdr:sp macro="" textlink="">
      <xdr:nvSpPr>
        <xdr:cNvPr id="2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1DCBD-B486-490C-ABA7-CFAC766789FE}"/>
            </a:ext>
          </a:extLst>
        </xdr:cNvPr>
        <xdr:cNvSpPr/>
      </xdr:nvSpPr>
      <xdr:spPr>
        <a:xfrm>
          <a:off x="434068" y="168729"/>
          <a:ext cx="1326424" cy="9857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363311</xdr:colOff>
      <xdr:row>1</xdr:row>
      <xdr:rowOff>16327</xdr:rowOff>
    </xdr:from>
    <xdr:to>
      <xdr:col>7</xdr:col>
      <xdr:colOff>439511</xdr:colOff>
      <xdr:row>5</xdr:row>
      <xdr:rowOff>87084</xdr:rowOff>
    </xdr:to>
    <xdr:sp macro="" textlink="">
      <xdr:nvSpPr>
        <xdr:cNvPr id="3" name="Rounded Rectangle 8">
          <a:extLst>
            <a:ext uri="{FF2B5EF4-FFF2-40B4-BE49-F238E27FC236}">
              <a16:creationId xmlns:a16="http://schemas.microsoft.com/office/drawing/2014/main" id="{E0A051A6-063A-42B6-8414-1FE1F555C19E}"/>
            </a:ext>
          </a:extLst>
        </xdr:cNvPr>
        <xdr:cNvSpPr/>
      </xdr:nvSpPr>
      <xdr:spPr>
        <a:xfrm>
          <a:off x="2740751" y="199207"/>
          <a:ext cx="466344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 </a:t>
          </a:r>
        </a:p>
      </xdr:txBody>
    </xdr:sp>
    <xdr:clientData/>
  </xdr:twoCellAnchor>
  <xdr:twoCellAnchor>
    <xdr:from>
      <xdr:col>9</xdr:col>
      <xdr:colOff>551090</xdr:colOff>
      <xdr:row>7</xdr:row>
      <xdr:rowOff>125186</xdr:rowOff>
    </xdr:from>
    <xdr:to>
      <xdr:col>9</xdr:col>
      <xdr:colOff>551090</xdr:colOff>
      <xdr:row>35</xdr:row>
      <xdr:rowOff>31296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F8D72CF-D54F-4B31-BB55-5651638FE032}"/>
            </a:ext>
          </a:extLst>
        </xdr:cNvPr>
        <xdr:cNvCxnSpPr/>
      </xdr:nvCxnSpPr>
      <xdr:spPr>
        <a:xfrm>
          <a:off x="8765450" y="1405346"/>
          <a:ext cx="0" cy="59411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5" name="Rounded Rectangle 8">
          <a:extLst>
            <a:ext uri="{FF2B5EF4-FFF2-40B4-BE49-F238E27FC236}">
              <a16:creationId xmlns:a16="http://schemas.microsoft.com/office/drawing/2014/main" id="{A74D56B1-CC24-42F3-833E-48B835549DA3}"/>
            </a:ext>
          </a:extLst>
        </xdr:cNvPr>
        <xdr:cNvSpPr/>
      </xdr:nvSpPr>
      <xdr:spPr>
        <a:xfrm>
          <a:off x="944880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18</xdr:col>
      <xdr:colOff>257175</xdr:colOff>
      <xdr:row>1</xdr:row>
      <xdr:rowOff>114301</xdr:rowOff>
    </xdr:from>
    <xdr:to>
      <xdr:col>20</xdr:col>
      <xdr:colOff>514350</xdr:colOff>
      <xdr:row>5</xdr:row>
      <xdr:rowOff>133351</xdr:rowOff>
    </xdr:to>
    <xdr:sp macro="" textlink="">
      <xdr:nvSpPr>
        <xdr:cNvPr id="6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5B5F9E-7E2C-4F17-9FD3-C707D41AE55E}"/>
            </a:ext>
          </a:extLst>
        </xdr:cNvPr>
        <xdr:cNvSpPr/>
      </xdr:nvSpPr>
      <xdr:spPr>
        <a:xfrm>
          <a:off x="14095095" y="297181"/>
          <a:ext cx="1506855" cy="7505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0</xdr:col>
      <xdr:colOff>333375</xdr:colOff>
      <xdr:row>9</xdr:row>
      <xdr:rowOff>19050</xdr:rowOff>
    </xdr:from>
    <xdr:to>
      <xdr:col>9</xdr:col>
      <xdr:colOff>107495</xdr:colOff>
      <xdr:row>29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9CFC2B-A5A9-4CE6-ACC8-7AAEE12A9249}"/>
            </a:ext>
          </a:extLst>
        </xdr:cNvPr>
        <xdr:cNvSpPr txBox="1"/>
      </xdr:nvSpPr>
      <xdr:spPr>
        <a:xfrm>
          <a:off x="333375" y="1664970"/>
          <a:ext cx="7988480" cy="457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you want to estimate the average age of all Boeing 727 airplanes now in active domestic U.S. service. 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You want to be 95% confident, and you want your estimate to be within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1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year of the actual figure.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727 was first placed in service about 30 years ago, but you believe that no active 727s in the U.S. domestic fleet are more than 25 years old.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How large a sample size should be?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0</xdr:row>
      <xdr:rowOff>149679</xdr:rowOff>
    </xdr:from>
    <xdr:to>
      <xdr:col>1</xdr:col>
      <xdr:colOff>585107</xdr:colOff>
      <xdr:row>6</xdr:row>
      <xdr:rowOff>38100</xdr:rowOff>
    </xdr:to>
    <xdr:sp macro="" textlink="">
      <xdr:nvSpPr>
        <xdr:cNvPr id="2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99280-1F53-4790-8C3E-4743E0536A9D}"/>
            </a:ext>
          </a:extLst>
        </xdr:cNvPr>
        <xdr:cNvSpPr/>
      </xdr:nvSpPr>
      <xdr:spPr>
        <a:xfrm>
          <a:off x="462643" y="149679"/>
          <a:ext cx="1326424" cy="9857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1106261</xdr:colOff>
      <xdr:row>1</xdr:row>
      <xdr:rowOff>35377</xdr:rowOff>
    </xdr:from>
    <xdr:to>
      <xdr:col>8</xdr:col>
      <xdr:colOff>553811</xdr:colOff>
      <xdr:row>5</xdr:row>
      <xdr:rowOff>106134</xdr:rowOff>
    </xdr:to>
    <xdr:sp macro="" textlink="">
      <xdr:nvSpPr>
        <xdr:cNvPr id="3" name="Rounded Rectangle 8">
          <a:extLst>
            <a:ext uri="{FF2B5EF4-FFF2-40B4-BE49-F238E27FC236}">
              <a16:creationId xmlns:a16="http://schemas.microsoft.com/office/drawing/2014/main" id="{8EA122F7-E643-49B7-94DA-05D8705C39F8}"/>
            </a:ext>
          </a:extLst>
        </xdr:cNvPr>
        <xdr:cNvSpPr/>
      </xdr:nvSpPr>
      <xdr:spPr>
        <a:xfrm>
          <a:off x="3483701" y="218257"/>
          <a:ext cx="465963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3 </a:t>
          </a:r>
        </a:p>
      </xdr:txBody>
    </xdr:sp>
    <xdr:clientData/>
  </xdr:twoCellAnchor>
  <xdr:twoCellAnchor>
    <xdr:from>
      <xdr:col>9</xdr:col>
      <xdr:colOff>381001</xdr:colOff>
      <xdr:row>26</xdr:row>
      <xdr:rowOff>276226</xdr:rowOff>
    </xdr:from>
    <xdr:to>
      <xdr:col>15</xdr:col>
      <xdr:colOff>9525</xdr:colOff>
      <xdr:row>29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E38FFD-55FD-46B7-91EF-CBBD584789DB}"/>
            </a:ext>
          </a:extLst>
        </xdr:cNvPr>
        <xdr:cNvSpPr txBox="1"/>
      </xdr:nvSpPr>
      <xdr:spPr>
        <a:xfrm>
          <a:off x="8595361" y="5846446"/>
          <a:ext cx="3377564" cy="838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n = ((1.96^2*6.25^2)/(1^2)</a:t>
          </a:r>
        </a:p>
      </xdr:txBody>
    </xdr:sp>
    <xdr:clientData/>
  </xdr:twoCellAnchor>
  <xdr:twoCellAnchor>
    <xdr:from>
      <xdr:col>9</xdr:col>
      <xdr:colOff>8165</xdr:colOff>
      <xdr:row>8</xdr:row>
      <xdr:rowOff>10886</xdr:rowOff>
    </xdr:from>
    <xdr:to>
      <xdr:col>9</xdr:col>
      <xdr:colOff>8165</xdr:colOff>
      <xdr:row>35</xdr:row>
      <xdr:rowOff>97971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BDA3DFB-247D-48F9-AE1F-51230B4BDC54}"/>
            </a:ext>
          </a:extLst>
        </xdr:cNvPr>
        <xdr:cNvCxnSpPr/>
      </xdr:nvCxnSpPr>
      <xdr:spPr>
        <a:xfrm>
          <a:off x="8222525" y="1473926"/>
          <a:ext cx="0" cy="632024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A5BE8E70-1923-4DBE-8C5C-FBACC8CC5351}"/>
            </a:ext>
          </a:extLst>
        </xdr:cNvPr>
        <xdr:cNvSpPr/>
      </xdr:nvSpPr>
      <xdr:spPr>
        <a:xfrm>
          <a:off x="944880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9</xdr:col>
      <xdr:colOff>225879</xdr:colOff>
      <xdr:row>5</xdr:row>
      <xdr:rowOff>38100</xdr:rowOff>
    </xdr:from>
    <xdr:to>
      <xdr:col>22</xdr:col>
      <xdr:colOff>47624</xdr:colOff>
      <xdr:row>25</xdr:row>
      <xdr:rowOff>85725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C2ABAEC-451B-4873-9042-872777700EE8}"/>
                </a:ext>
              </a:extLst>
            </xdr:cNvPr>
            <xdr:cNvSpPr txBox="1"/>
          </xdr:nvSpPr>
          <xdr:spPr>
            <a:xfrm>
              <a:off x="8445954" y="942975"/>
              <a:ext cx="7994195" cy="4352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Here, E = 1 years</a:t>
              </a: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 for 95% is 1.96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is unknown using the formula: = 0.25* Range</a:t>
              </a: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range = 25-0 = </a:t>
              </a:r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25</a:t>
              </a:r>
            </a:p>
            <a:p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0.25*25 = 6.25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Sample Size Equation: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(z^2*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𝞼^2)/E</a:t>
              </a:r>
              <a14:m>
                <m:oMath xmlns:m="http://schemas.openxmlformats.org/officeDocument/2006/math"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^</m:t>
                  </m:r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𝟐</m:t>
                  </m:r>
                </m:oMath>
              </a14:m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C2ABAEC-451B-4873-9042-872777700EE8}"/>
                </a:ext>
              </a:extLst>
            </xdr:cNvPr>
            <xdr:cNvSpPr txBox="1"/>
          </xdr:nvSpPr>
          <xdr:spPr>
            <a:xfrm>
              <a:off x="8445954" y="942975"/>
              <a:ext cx="7994195" cy="4352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Here, E = 1 years</a:t>
              </a: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 for 95% is 1.96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is unknown using the formula: = 0.25* Range</a:t>
              </a: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range = 25-0 = </a:t>
              </a:r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25</a:t>
              </a:r>
            </a:p>
            <a:p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0.25*25 = 6.25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Sample Size Equation: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(z^2*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𝞼^2)/E</a:t>
              </a:r>
              <a:r>
                <a:rPr lang="en-US" sz="2400" b="1" i="0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Cambria" panose="02040503050406030204" pitchFamily="18" charset="0"/>
                  <a:cs typeface="+mn-cs"/>
                </a:rPr>
                <a:t>^𝟐</a:t>
              </a:r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0</xdr:col>
      <xdr:colOff>142875</xdr:colOff>
      <xdr:row>8</xdr:row>
      <xdr:rowOff>95249</xdr:rowOff>
    </xdr:from>
    <xdr:to>
      <xdr:col>8</xdr:col>
      <xdr:colOff>545645</xdr:colOff>
      <xdr:row>29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65F2B40-7FF7-44D1-A84C-182CE4436A46}"/>
            </a:ext>
          </a:extLst>
        </xdr:cNvPr>
        <xdr:cNvSpPr txBox="1"/>
      </xdr:nvSpPr>
      <xdr:spPr>
        <a:xfrm>
          <a:off x="142875" y="1543049"/>
          <a:ext cx="7994195" cy="502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you want to estimate the average age of all Boeing 727 airplanes now in active domestic U.S. service.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You want to be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95%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confident, and you want your estimate to be within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1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years of the actual figure.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727 was first placed in service about 30 years ago, but you believe that no active 727s in the U.S. domestic fleet are more than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25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years old.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How large a sample size should be?</a:t>
          </a:r>
        </a:p>
      </xdr:txBody>
    </xdr:sp>
    <xdr:clientData/>
  </xdr:twoCellAnchor>
  <xdr:twoCellAnchor>
    <xdr:from>
      <xdr:col>19</xdr:col>
      <xdr:colOff>257175</xdr:colOff>
      <xdr:row>27</xdr:row>
      <xdr:rowOff>38100</xdr:rowOff>
    </xdr:from>
    <xdr:to>
      <xdr:col>21</xdr:col>
      <xdr:colOff>542925</xdr:colOff>
      <xdr:row>28</xdr:row>
      <xdr:rowOff>228600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E1EDC0C-6994-4683-B3F3-30F7C06FA3CA}"/>
            </a:ext>
          </a:extLst>
        </xdr:cNvPr>
        <xdr:cNvSpPr txBox="1"/>
      </xdr:nvSpPr>
      <xdr:spPr>
        <a:xfrm>
          <a:off x="14719935" y="5890260"/>
          <a:ext cx="1535430" cy="563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Rounded up</a:t>
          </a:r>
        </a:p>
      </xdr:txBody>
    </xdr:sp>
    <xdr:clientData/>
  </xdr:twoCellAnchor>
  <xdr:twoCellAnchor>
    <xdr:from>
      <xdr:col>9</xdr:col>
      <xdr:colOff>257175</xdr:colOff>
      <xdr:row>30</xdr:row>
      <xdr:rowOff>152399</xdr:rowOff>
    </xdr:from>
    <xdr:to>
      <xdr:col>22</xdr:col>
      <xdr:colOff>78920</xdr:colOff>
      <xdr:row>41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91AD9B9-382B-4048-852D-F23B907F5DCD}"/>
            </a:ext>
          </a:extLst>
        </xdr:cNvPr>
        <xdr:cNvSpPr txBox="1"/>
      </xdr:nvSpPr>
      <xdr:spPr>
        <a:xfrm>
          <a:off x="8477250" y="6886574"/>
          <a:ext cx="7994195" cy="1847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Practical note: If you want to reduce the error to one half of what you used before, you must be willing to incur the cost of a sample that is approximately four time larger, for the same level of confidence.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0</xdr:row>
      <xdr:rowOff>149679</xdr:rowOff>
    </xdr:from>
    <xdr:to>
      <xdr:col>1</xdr:col>
      <xdr:colOff>585107</xdr:colOff>
      <xdr:row>6</xdr:row>
      <xdr:rowOff>38100</xdr:rowOff>
    </xdr:to>
    <xdr:sp macro="" textlink="">
      <xdr:nvSpPr>
        <xdr:cNvPr id="3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6913D-1950-41BD-99EC-8021A2CA6804}"/>
            </a:ext>
          </a:extLst>
        </xdr:cNvPr>
        <xdr:cNvSpPr/>
      </xdr:nvSpPr>
      <xdr:spPr>
        <a:xfrm>
          <a:off x="462643" y="149679"/>
          <a:ext cx="1326424" cy="9857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1106261</xdr:colOff>
      <xdr:row>1</xdr:row>
      <xdr:rowOff>35377</xdr:rowOff>
    </xdr:from>
    <xdr:to>
      <xdr:col>8</xdr:col>
      <xdr:colOff>553811</xdr:colOff>
      <xdr:row>5</xdr:row>
      <xdr:rowOff>106134</xdr:rowOff>
    </xdr:to>
    <xdr:sp macro="" textlink="">
      <xdr:nvSpPr>
        <xdr:cNvPr id="4" name="Rounded Rectangle 8">
          <a:extLst>
            <a:ext uri="{FF2B5EF4-FFF2-40B4-BE49-F238E27FC236}">
              <a16:creationId xmlns:a16="http://schemas.microsoft.com/office/drawing/2014/main" id="{A989F0E1-5E72-4BF5-887A-1A4878225176}"/>
            </a:ext>
          </a:extLst>
        </xdr:cNvPr>
        <xdr:cNvSpPr/>
      </xdr:nvSpPr>
      <xdr:spPr>
        <a:xfrm>
          <a:off x="3483701" y="218257"/>
          <a:ext cx="465963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2 </a:t>
          </a:r>
        </a:p>
      </xdr:txBody>
    </xdr:sp>
    <xdr:clientData/>
  </xdr:twoCellAnchor>
  <xdr:twoCellAnchor>
    <xdr:from>
      <xdr:col>9</xdr:col>
      <xdr:colOff>257176</xdr:colOff>
      <xdr:row>27</xdr:row>
      <xdr:rowOff>342901</xdr:rowOff>
    </xdr:from>
    <xdr:to>
      <xdr:col>14</xdr:col>
      <xdr:colOff>514350</xdr:colOff>
      <xdr:row>30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ACC9F0-B324-4390-BF5B-82B88B65AB54}"/>
            </a:ext>
          </a:extLst>
        </xdr:cNvPr>
        <xdr:cNvSpPr txBox="1"/>
      </xdr:nvSpPr>
      <xdr:spPr>
        <a:xfrm>
          <a:off x="8477251" y="6153151"/>
          <a:ext cx="3400424" cy="7524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n = ((1.96^2*6.25^2)/(2^2)</a:t>
          </a:r>
        </a:p>
      </xdr:txBody>
    </xdr:sp>
    <xdr:clientData/>
  </xdr:twoCellAnchor>
  <xdr:twoCellAnchor>
    <xdr:from>
      <xdr:col>9</xdr:col>
      <xdr:colOff>8165</xdr:colOff>
      <xdr:row>8</xdr:row>
      <xdr:rowOff>10886</xdr:rowOff>
    </xdr:from>
    <xdr:to>
      <xdr:col>9</xdr:col>
      <xdr:colOff>8165</xdr:colOff>
      <xdr:row>35</xdr:row>
      <xdr:rowOff>97971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D0492B7-3302-434E-8448-6A9B78D282F8}"/>
            </a:ext>
          </a:extLst>
        </xdr:cNvPr>
        <xdr:cNvCxnSpPr/>
      </xdr:nvCxnSpPr>
      <xdr:spPr>
        <a:xfrm>
          <a:off x="8222525" y="1473926"/>
          <a:ext cx="0" cy="632024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7" name="Rounded Rectangle 8">
          <a:extLst>
            <a:ext uri="{FF2B5EF4-FFF2-40B4-BE49-F238E27FC236}">
              <a16:creationId xmlns:a16="http://schemas.microsoft.com/office/drawing/2014/main" id="{9B0D7636-7F70-4FCD-8A5C-76C70B0988C2}"/>
            </a:ext>
          </a:extLst>
        </xdr:cNvPr>
        <xdr:cNvSpPr/>
      </xdr:nvSpPr>
      <xdr:spPr>
        <a:xfrm>
          <a:off x="944880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9</xdr:col>
      <xdr:colOff>225879</xdr:colOff>
      <xdr:row>6</xdr:row>
      <xdr:rowOff>50347</xdr:rowOff>
    </xdr:from>
    <xdr:to>
      <xdr:col>22</xdr:col>
      <xdr:colOff>47624</xdr:colOff>
      <xdr:row>27</xdr:row>
      <xdr:rowOff>238125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7F32E90-EA4B-4F5D-B47B-BFC3DB62A748}"/>
                </a:ext>
              </a:extLst>
            </xdr:cNvPr>
            <xdr:cNvSpPr txBox="1"/>
          </xdr:nvSpPr>
          <xdr:spPr>
            <a:xfrm>
              <a:off x="8445954" y="1136197"/>
              <a:ext cx="7994195" cy="491217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Here, E = 2 years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 </a:t>
              </a:r>
              <a:r>
                <a:rPr lang="en-US" sz="16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</a:t>
              </a:r>
              <a:r>
                <a:rPr lang="el-GR" sz="16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α</a:t>
              </a:r>
              <a:r>
                <a:rPr lang="en-US" sz="16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/2)</a:t>
              </a:r>
              <a:r>
                <a:rPr lang="en-US" sz="16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for 95% is 1.96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is unknown using the formula: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0.25* Range</a:t>
              </a:r>
            </a:p>
            <a:p>
              <a:endParaRPr lang="en-US" sz="2400" b="1" baseline="0">
                <a:solidFill>
                  <a:srgbClr val="FF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range = 25-0 = </a:t>
              </a:r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25</a:t>
              </a: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0.25*25 = 6.25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Sample Size Equation: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</a:t>
              </a:r>
              <a:r>
                <a:rPr lang="el-GR" sz="1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α</a:t>
              </a:r>
              <a:r>
                <a:rPr lang="en-US" sz="1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/2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^2*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𝞼^2)/E</a:t>
              </a:r>
              <a14:m>
                <m:oMath xmlns:m="http://schemas.openxmlformats.org/officeDocument/2006/math"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^</m:t>
                  </m:r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𝟐</m:t>
                  </m:r>
                </m:oMath>
              </a14:m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7F32E90-EA4B-4F5D-B47B-BFC3DB62A748}"/>
                </a:ext>
              </a:extLst>
            </xdr:cNvPr>
            <xdr:cNvSpPr txBox="1"/>
          </xdr:nvSpPr>
          <xdr:spPr>
            <a:xfrm>
              <a:off x="8445954" y="1136197"/>
              <a:ext cx="7994195" cy="491217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Here, E = 2 years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 </a:t>
              </a:r>
              <a:r>
                <a:rPr lang="en-US" sz="16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</a:t>
              </a:r>
              <a:r>
                <a:rPr lang="el-GR" sz="16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α</a:t>
              </a:r>
              <a:r>
                <a:rPr lang="en-US" sz="16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/2)</a:t>
              </a:r>
              <a:r>
                <a:rPr lang="en-US" sz="16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for 95% is 1.96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is unknown using the formula: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0.25* Range</a:t>
              </a:r>
            </a:p>
            <a:p>
              <a:endParaRPr lang="en-US" sz="2400" b="1" baseline="0">
                <a:solidFill>
                  <a:srgbClr val="FF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range = 25-0 = </a:t>
              </a:r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25</a:t>
              </a: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𝞼 = 0.25*25 = 6.25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Sample Size Equation: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</a:t>
              </a:r>
              <a:r>
                <a:rPr lang="el-GR" sz="1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α</a:t>
              </a:r>
              <a:r>
                <a:rPr lang="en-US" sz="1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/2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^2*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𝞼^2)/E</a:t>
              </a:r>
              <a:r>
                <a:rPr lang="en-US" sz="2400" b="1" i="0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Cambria" panose="02040503050406030204" pitchFamily="18" charset="0"/>
                  <a:cs typeface="+mn-cs"/>
                </a:rPr>
                <a:t>^𝟐</a:t>
              </a:r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0</xdr:col>
      <xdr:colOff>142875</xdr:colOff>
      <xdr:row>8</xdr:row>
      <xdr:rowOff>95249</xdr:rowOff>
    </xdr:from>
    <xdr:to>
      <xdr:col>8</xdr:col>
      <xdr:colOff>545645</xdr:colOff>
      <xdr:row>27</xdr:row>
      <xdr:rowOff>276224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A1E065E-5979-416D-808D-8405A70CDF5A}"/>
            </a:ext>
          </a:extLst>
        </xdr:cNvPr>
        <xdr:cNvSpPr txBox="1"/>
      </xdr:nvSpPr>
      <xdr:spPr>
        <a:xfrm>
          <a:off x="142875" y="1543049"/>
          <a:ext cx="7994195" cy="454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you want to estimate the average age of all Boeing 727 airplanes now in active domestic U.S. service. 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You want to be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95%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confident, and you want your estimate to be within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2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years of the actual figure.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727 was first placed in service about 30 years ago, but you believe that no active 727s in the U.S. domestic fleet are more than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25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years old.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How large a sample size should be?</a:t>
          </a:r>
        </a:p>
      </xdr:txBody>
    </xdr:sp>
    <xdr:clientData/>
  </xdr:twoCellAnchor>
  <xdr:twoCellAnchor>
    <xdr:from>
      <xdr:col>18</xdr:col>
      <xdr:colOff>123825</xdr:colOff>
      <xdr:row>27</xdr:row>
      <xdr:rowOff>342900</xdr:rowOff>
    </xdr:from>
    <xdr:to>
      <xdr:col>20</xdr:col>
      <xdr:colOff>409575</xdr:colOff>
      <xdr:row>30</xdr:row>
      <xdr:rowOff>152400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5DF2C4F-61D7-472D-A0D9-7B52654EF5A7}"/>
            </a:ext>
          </a:extLst>
        </xdr:cNvPr>
        <xdr:cNvSpPr txBox="1"/>
      </xdr:nvSpPr>
      <xdr:spPr>
        <a:xfrm>
          <a:off x="14001750" y="6153150"/>
          <a:ext cx="154305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Rounded up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349705</xdr:colOff>
      <xdr:row>8</xdr:row>
      <xdr:rowOff>136072</xdr:rowOff>
    </xdr:from>
    <xdr:to>
      <xdr:col>8</xdr:col>
      <xdr:colOff>314326</xdr:colOff>
      <xdr:row>26</xdr:row>
      <xdr:rowOff>183695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5E952C-6160-4650-A2A2-D00928B30D2C}"/>
            </a:ext>
          </a:extLst>
        </xdr:cNvPr>
        <xdr:cNvSpPr txBox="1"/>
      </xdr:nvSpPr>
      <xdr:spPr>
        <a:xfrm>
          <a:off x="349705" y="1583872"/>
          <a:ext cx="7556046" cy="4124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Suppose we want to produce a </a:t>
          </a:r>
          <a:r>
            <a:rPr lang="en-US" sz="2400" b="1" u="none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95% </a:t>
          </a:r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confidence interval estimate of the campus average study time that was no wider than +/- </a:t>
          </a:r>
          <a:r>
            <a:rPr lang="en-US" sz="2400" b="1" u="none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0.5 </a:t>
          </a:r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hour.</a:t>
          </a:r>
        </a:p>
        <a:p>
          <a:endParaRPr lang="en-US" sz="2400" b="0" u="none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Calibri" panose="020F0502020204030204" pitchFamily="34" charset="0"/>
          </a:endParaRPr>
        </a:p>
        <a:p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If a small pilot sample shows a sample standard deviation (s) of </a:t>
          </a:r>
          <a:r>
            <a:rPr lang="en-US" sz="2400" b="1" u="none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2.72</a:t>
          </a:r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hours, recommend the appropriate sample size for the study</a:t>
          </a:r>
          <a:endParaRPr lang="en-US" sz="2400" b="0" u="none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32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462643</xdr:colOff>
      <xdr:row>0</xdr:row>
      <xdr:rowOff>149679</xdr:rowOff>
    </xdr:from>
    <xdr:to>
      <xdr:col>1</xdr:col>
      <xdr:colOff>585107</xdr:colOff>
      <xdr:row>6</xdr:row>
      <xdr:rowOff>38100</xdr:rowOff>
    </xdr:to>
    <xdr:sp macro="" textlink="">
      <xdr:nvSpPr>
        <xdr:cNvPr id="3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49198-2E87-424A-87B4-F1B6D1DAD234}"/>
            </a:ext>
          </a:extLst>
        </xdr:cNvPr>
        <xdr:cNvSpPr/>
      </xdr:nvSpPr>
      <xdr:spPr>
        <a:xfrm>
          <a:off x="462643" y="149679"/>
          <a:ext cx="1322614" cy="97427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1106261</xdr:colOff>
      <xdr:row>1</xdr:row>
      <xdr:rowOff>35377</xdr:rowOff>
    </xdr:from>
    <xdr:to>
      <xdr:col>8</xdr:col>
      <xdr:colOff>553811</xdr:colOff>
      <xdr:row>5</xdr:row>
      <xdr:rowOff>106134</xdr:rowOff>
    </xdr:to>
    <xdr:sp macro="" textlink="">
      <xdr:nvSpPr>
        <xdr:cNvPr id="4" name="Rounded Rectangle 8">
          <a:extLst>
            <a:ext uri="{FF2B5EF4-FFF2-40B4-BE49-F238E27FC236}">
              <a16:creationId xmlns:a16="http://schemas.microsoft.com/office/drawing/2014/main" id="{BEE60597-4A62-4E43-8E67-71038C73C835}"/>
            </a:ext>
          </a:extLst>
        </xdr:cNvPr>
        <xdr:cNvSpPr/>
      </xdr:nvSpPr>
      <xdr:spPr>
        <a:xfrm>
          <a:off x="4108541" y="218257"/>
          <a:ext cx="465963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1 </a:t>
          </a:r>
        </a:p>
      </xdr:txBody>
    </xdr:sp>
    <xdr:clientData/>
  </xdr:twoCellAnchor>
  <xdr:twoCellAnchor>
    <xdr:from>
      <xdr:col>9</xdr:col>
      <xdr:colOff>428626</xdr:colOff>
      <xdr:row>38</xdr:row>
      <xdr:rowOff>133351</xdr:rowOff>
    </xdr:from>
    <xdr:to>
      <xdr:col>15</xdr:col>
      <xdr:colOff>57150</xdr:colOff>
      <xdr:row>43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A8FA33E-7CDF-40A7-AC30-677D9F1A3672}"/>
            </a:ext>
          </a:extLst>
        </xdr:cNvPr>
        <xdr:cNvSpPr txBox="1"/>
      </xdr:nvSpPr>
      <xdr:spPr>
        <a:xfrm>
          <a:off x="8648701" y="8315326"/>
          <a:ext cx="3400424" cy="838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n = ((1.96*2.72)/0.5)^2</a:t>
          </a:r>
        </a:p>
      </xdr:txBody>
    </xdr:sp>
    <xdr:clientData/>
  </xdr:twoCellAnchor>
  <xdr:twoCellAnchor>
    <xdr:from>
      <xdr:col>9</xdr:col>
      <xdr:colOff>8165</xdr:colOff>
      <xdr:row>8</xdr:row>
      <xdr:rowOff>10886</xdr:rowOff>
    </xdr:from>
    <xdr:to>
      <xdr:col>9</xdr:col>
      <xdr:colOff>8165</xdr:colOff>
      <xdr:row>35</xdr:row>
      <xdr:rowOff>97971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AFC0F28-B09E-4D44-AFC0-C2D4A869995C}"/>
            </a:ext>
          </a:extLst>
        </xdr:cNvPr>
        <xdr:cNvCxnSpPr/>
      </xdr:nvCxnSpPr>
      <xdr:spPr>
        <a:xfrm>
          <a:off x="8228240" y="1458686"/>
          <a:ext cx="0" cy="589733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7" name="Rounded Rectangle 8">
          <a:extLst>
            <a:ext uri="{FF2B5EF4-FFF2-40B4-BE49-F238E27FC236}">
              <a16:creationId xmlns:a16="http://schemas.microsoft.com/office/drawing/2014/main" id="{B2BE9792-8189-4A8E-9574-C181A9121FD6}"/>
            </a:ext>
          </a:extLst>
        </xdr:cNvPr>
        <xdr:cNvSpPr/>
      </xdr:nvSpPr>
      <xdr:spPr>
        <a:xfrm>
          <a:off x="1007364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9</xdr:col>
      <xdr:colOff>225879</xdr:colOff>
      <xdr:row>7</xdr:row>
      <xdr:rowOff>50347</xdr:rowOff>
    </xdr:from>
    <xdr:to>
      <xdr:col>22</xdr:col>
      <xdr:colOff>47624</xdr:colOff>
      <xdr:row>26</xdr:row>
      <xdr:rowOff>180975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6C4B2343-008F-480A-BC3D-B6BEF103A026}"/>
                </a:ext>
              </a:extLst>
            </xdr:cNvPr>
            <xdr:cNvSpPr txBox="1"/>
          </xdr:nvSpPr>
          <xdr:spPr>
            <a:xfrm>
              <a:off x="8445954" y="1317172"/>
              <a:ext cx="7994195" cy="438830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1. Population of Interest: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All students at the university.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2. Characteristic of Interest: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average study time for the student population.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3. Use the Sample Size Equation: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𝞼/E)</a:t>
              </a:r>
              <a14:m>
                <m:oMath xmlns:m="http://schemas.openxmlformats.org/officeDocument/2006/math"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^</m:t>
                  </m:r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𝟐</m:t>
                  </m:r>
                </m:oMath>
              </a14:m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6C4B2343-008F-480A-BC3D-B6BEF103A026}"/>
                </a:ext>
              </a:extLst>
            </xdr:cNvPr>
            <xdr:cNvSpPr txBox="1"/>
          </xdr:nvSpPr>
          <xdr:spPr>
            <a:xfrm>
              <a:off x="8445954" y="1317172"/>
              <a:ext cx="7994195" cy="438830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1. Population of Interest: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All students at the university.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2. Characteristic of Interest: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average study time for the student population.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3. Use the Sample Size Equation: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𝞼/E)</a:t>
              </a:r>
              <a:r>
                <a:rPr lang="en-US" sz="2400" b="1" i="0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Cambria" panose="02040503050406030204" pitchFamily="18" charset="0"/>
                  <a:cs typeface="+mn-cs"/>
                </a:rPr>
                <a:t>^𝟐</a:t>
              </a:r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19</xdr:col>
      <xdr:colOff>257175</xdr:colOff>
      <xdr:row>38</xdr:row>
      <xdr:rowOff>133350</xdr:rowOff>
    </xdr:from>
    <xdr:to>
      <xdr:col>21</xdr:col>
      <xdr:colOff>542925</xdr:colOff>
      <xdr:row>41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CE98C51-9A31-47AB-89CE-329381E106E8}"/>
            </a:ext>
          </a:extLst>
        </xdr:cNvPr>
        <xdr:cNvSpPr txBox="1"/>
      </xdr:nvSpPr>
      <xdr:spPr>
        <a:xfrm>
          <a:off x="14763750" y="8315325"/>
          <a:ext cx="15430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Rounded up</a:t>
          </a:r>
        </a:p>
      </xdr:txBody>
    </xdr:sp>
    <xdr:clientData/>
  </xdr:twoCellAnchor>
  <xdr:twoCellAnchor>
    <xdr:from>
      <xdr:col>0</xdr:col>
      <xdr:colOff>542925</xdr:colOff>
      <xdr:row>20</xdr:row>
      <xdr:rowOff>104775</xdr:rowOff>
    </xdr:from>
    <xdr:to>
      <xdr:col>7</xdr:col>
      <xdr:colOff>590550</xdr:colOff>
      <xdr:row>26</xdr:row>
      <xdr:rowOff>9525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7107F70-FE6B-413B-B5E6-F253C874DD7F}"/>
            </a:ext>
          </a:extLst>
        </xdr:cNvPr>
        <xdr:cNvSpPr txBox="1"/>
      </xdr:nvSpPr>
      <xdr:spPr>
        <a:xfrm>
          <a:off x="542925" y="4410075"/>
          <a:ext cx="701040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/>
            <a:t>E</a:t>
          </a:r>
          <a:r>
            <a:rPr lang="en-US" sz="1800" baseline="0"/>
            <a:t> = Error of  Estimate</a:t>
          </a:r>
        </a:p>
        <a:p>
          <a:pPr algn="l"/>
          <a:r>
            <a:rPr lang="en-US" sz="1800" baseline="0">
              <a:latin typeface="Cambria" panose="02040503050406030204" pitchFamily="18" charset="0"/>
              <a:ea typeface="Cambria" panose="02040503050406030204" pitchFamily="18" charset="0"/>
            </a:rPr>
            <a:t>𝞼 = standard deviation is not known. Can substitute using the pilot sample's "s."</a:t>
          </a:r>
          <a:endParaRPr lang="en-US" sz="1800"/>
        </a:p>
      </xdr:txBody>
    </xdr:sp>
    <xdr:clientData/>
  </xdr:twoCellAnchor>
  <xdr:twoCellAnchor>
    <xdr:from>
      <xdr:col>9</xdr:col>
      <xdr:colOff>333375</xdr:colOff>
      <xdr:row>27</xdr:row>
      <xdr:rowOff>104775</xdr:rowOff>
    </xdr:from>
    <xdr:to>
      <xdr:col>12</xdr:col>
      <xdr:colOff>142875</xdr:colOff>
      <xdr:row>30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1A67268-22FD-4134-943C-34AFD9247D4A}"/>
            </a:ext>
          </a:extLst>
        </xdr:cNvPr>
        <xdr:cNvSpPr txBox="1"/>
      </xdr:nvSpPr>
      <xdr:spPr>
        <a:xfrm>
          <a:off x="8553450" y="5915025"/>
          <a:ext cx="16954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l-GR" sz="180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1800">
              <a:latin typeface="Calibri" panose="020F0502020204030204" pitchFamily="34" charset="0"/>
              <a:cs typeface="Calibri" panose="020F0502020204030204" pitchFamily="34" charset="0"/>
            </a:rPr>
            <a:t> =0.05</a:t>
          </a:r>
        </a:p>
        <a:p>
          <a:pPr algn="l"/>
          <a:r>
            <a:rPr lang="en-US" sz="1800">
              <a:latin typeface="Calibri" panose="020F0502020204030204" pitchFamily="34" charset="0"/>
              <a:cs typeface="Calibri" panose="020F0502020204030204" pitchFamily="34" charset="0"/>
            </a:rPr>
            <a:t>α/2 = 0.025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571500</xdr:colOff>
      <xdr:row>27</xdr:row>
      <xdr:rowOff>104775</xdr:rowOff>
    </xdr:from>
    <xdr:to>
      <xdr:col>16</xdr:col>
      <xdr:colOff>504826</xdr:colOff>
      <xdr:row>30</xdr:row>
      <xdr:rowOff>152400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843ECB0-999C-4B0D-AA1C-2217C2A72A5E}"/>
            </a:ext>
          </a:extLst>
        </xdr:cNvPr>
        <xdr:cNvSpPr txBox="1"/>
      </xdr:nvSpPr>
      <xdr:spPr>
        <a:xfrm>
          <a:off x="10677525" y="5915025"/>
          <a:ext cx="2447926" cy="971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>
              <a:latin typeface="Lucida Bright" panose="02040602050505020304" pitchFamily="18" charset="0"/>
            </a:rPr>
            <a:t>Normsinv</a:t>
          </a:r>
          <a:r>
            <a:rPr lang="en-US" sz="1800" baseline="0">
              <a:latin typeface="Lucida Bright" panose="02040602050505020304" pitchFamily="18" charset="0"/>
            </a:rPr>
            <a:t> (0.975) =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434068</xdr:colOff>
      <xdr:row>0</xdr:row>
      <xdr:rowOff>168729</xdr:rowOff>
    </xdr:from>
    <xdr:to>
      <xdr:col>1</xdr:col>
      <xdr:colOff>556532</xdr:colOff>
      <xdr:row>6</xdr:row>
      <xdr:rowOff>57150</xdr:rowOff>
    </xdr:to>
    <xdr:sp macro="" textlink="">
      <xdr:nvSpPr>
        <xdr:cNvPr id="3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0A9C9-6969-49CF-B151-E403CB5AF8C4}"/>
            </a:ext>
          </a:extLst>
        </xdr:cNvPr>
        <xdr:cNvSpPr/>
      </xdr:nvSpPr>
      <xdr:spPr>
        <a:xfrm>
          <a:off x="434068" y="168729"/>
          <a:ext cx="1326424" cy="9857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363311</xdr:colOff>
      <xdr:row>1</xdr:row>
      <xdr:rowOff>16327</xdr:rowOff>
    </xdr:from>
    <xdr:to>
      <xdr:col>7</xdr:col>
      <xdr:colOff>439511</xdr:colOff>
      <xdr:row>5</xdr:row>
      <xdr:rowOff>87084</xdr:rowOff>
    </xdr:to>
    <xdr:sp macro="" textlink="">
      <xdr:nvSpPr>
        <xdr:cNvPr id="4" name="Rounded Rectangle 8">
          <a:extLst>
            <a:ext uri="{FF2B5EF4-FFF2-40B4-BE49-F238E27FC236}">
              <a16:creationId xmlns:a16="http://schemas.microsoft.com/office/drawing/2014/main" id="{AE04F0B4-E958-4730-A7B2-9F9EF83E1EFC}"/>
            </a:ext>
          </a:extLst>
        </xdr:cNvPr>
        <xdr:cNvSpPr/>
      </xdr:nvSpPr>
      <xdr:spPr>
        <a:xfrm>
          <a:off x="2740751" y="199207"/>
          <a:ext cx="466344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 </a:t>
          </a:r>
        </a:p>
      </xdr:txBody>
    </xdr:sp>
    <xdr:clientData/>
  </xdr:twoCellAnchor>
  <xdr:twoCellAnchor>
    <xdr:from>
      <xdr:col>9</xdr:col>
      <xdr:colOff>551090</xdr:colOff>
      <xdr:row>7</xdr:row>
      <xdr:rowOff>125186</xdr:rowOff>
    </xdr:from>
    <xdr:to>
      <xdr:col>9</xdr:col>
      <xdr:colOff>551090</xdr:colOff>
      <xdr:row>35</xdr:row>
      <xdr:rowOff>31296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4457C22-4BF6-40DD-A14E-36E5A0BACF1E}"/>
            </a:ext>
          </a:extLst>
        </xdr:cNvPr>
        <xdr:cNvCxnSpPr/>
      </xdr:nvCxnSpPr>
      <xdr:spPr>
        <a:xfrm>
          <a:off x="8765450" y="1405346"/>
          <a:ext cx="0" cy="59411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BCE1D805-7C9C-4016-9091-4599885E869A}"/>
            </a:ext>
          </a:extLst>
        </xdr:cNvPr>
        <xdr:cNvSpPr/>
      </xdr:nvSpPr>
      <xdr:spPr>
        <a:xfrm>
          <a:off x="944880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18</xdr:col>
      <xdr:colOff>257175</xdr:colOff>
      <xdr:row>1</xdr:row>
      <xdr:rowOff>114301</xdr:rowOff>
    </xdr:from>
    <xdr:to>
      <xdr:col>20</xdr:col>
      <xdr:colOff>514350</xdr:colOff>
      <xdr:row>5</xdr:row>
      <xdr:rowOff>133351</xdr:rowOff>
    </xdr:to>
    <xdr:sp macro="" textlink="">
      <xdr:nvSpPr>
        <xdr:cNvPr id="7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65C482-B462-4483-AEBB-F4487FA8663B}"/>
            </a:ext>
          </a:extLst>
        </xdr:cNvPr>
        <xdr:cNvSpPr/>
      </xdr:nvSpPr>
      <xdr:spPr>
        <a:xfrm>
          <a:off x="14095095" y="297181"/>
          <a:ext cx="1506855" cy="7505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0</xdr:col>
      <xdr:colOff>333375</xdr:colOff>
      <xdr:row>9</xdr:row>
      <xdr:rowOff>19050</xdr:rowOff>
    </xdr:from>
    <xdr:to>
      <xdr:col>9</xdr:col>
      <xdr:colOff>107495</xdr:colOff>
      <xdr:row>29</xdr:row>
      <xdr:rowOff>19050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1B0A275-3CFA-41CD-97BC-DC49DA327D41}"/>
            </a:ext>
          </a:extLst>
        </xdr:cNvPr>
        <xdr:cNvSpPr txBox="1"/>
      </xdr:nvSpPr>
      <xdr:spPr>
        <a:xfrm>
          <a:off x="333375" y="1647825"/>
          <a:ext cx="7994195" cy="454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you want to estimate the average age of all Boeing 727 airplanes now in active domestic U.S. service. 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You want to be 95% confident, and you want your estimate to be within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2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years of the actual figure.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727 was first placed in service about 30 years ago, but you believe that no active 727s in the U.S. domestic fleet are more than 25 years old.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How large a sample size should be?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378279</xdr:colOff>
      <xdr:row>9</xdr:row>
      <xdr:rowOff>164647</xdr:rowOff>
    </xdr:from>
    <xdr:to>
      <xdr:col>9</xdr:col>
      <xdr:colOff>152399</xdr:colOff>
      <xdr:row>27</xdr:row>
      <xdr:rowOff>107495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006929" y="1793422"/>
          <a:ext cx="7994195" cy="4124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Suppose we want to produce a 95% confidence interval estimate of the campus average study time that was no wider than +/- 0.5 hour.</a:t>
          </a:r>
        </a:p>
        <a:p>
          <a:endParaRPr lang="en-US" sz="2400" b="0" u="none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Calibri" panose="020F0502020204030204" pitchFamily="34" charset="0"/>
          </a:endParaRPr>
        </a:p>
        <a:p>
          <a:r>
            <a:rPr lang="en-US" sz="2400" b="0" u="none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If a small pilot sample shows a sample standard deviation (s) of 2.72 hours, recommend the appropriate sample size for the study</a:t>
          </a:r>
          <a:endParaRPr lang="en-US" sz="2400" b="0" u="none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32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434068</xdr:colOff>
      <xdr:row>0</xdr:row>
      <xdr:rowOff>168729</xdr:rowOff>
    </xdr:from>
    <xdr:to>
      <xdr:col>1</xdr:col>
      <xdr:colOff>556532</xdr:colOff>
      <xdr:row>6</xdr:row>
      <xdr:rowOff>57150</xdr:rowOff>
    </xdr:to>
    <xdr:sp macro="" textlink="">
      <xdr:nvSpPr>
        <xdr:cNvPr id="3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434068" y="168729"/>
          <a:ext cx="1322614" cy="97427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363311</xdr:colOff>
      <xdr:row>1</xdr:row>
      <xdr:rowOff>16327</xdr:rowOff>
    </xdr:from>
    <xdr:to>
      <xdr:col>7</xdr:col>
      <xdr:colOff>439511</xdr:colOff>
      <xdr:row>5</xdr:row>
      <xdr:rowOff>87084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2735036" y="197302"/>
          <a:ext cx="4667250" cy="7946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 </a:t>
          </a:r>
        </a:p>
      </xdr:txBody>
    </xdr:sp>
    <xdr:clientData/>
  </xdr:twoCellAnchor>
  <xdr:twoCellAnchor>
    <xdr:from>
      <xdr:col>9</xdr:col>
      <xdr:colOff>551090</xdr:colOff>
      <xdr:row>7</xdr:row>
      <xdr:rowOff>125186</xdr:rowOff>
    </xdr:from>
    <xdr:to>
      <xdr:col>9</xdr:col>
      <xdr:colOff>551090</xdr:colOff>
      <xdr:row>35</xdr:row>
      <xdr:rowOff>31296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A10B7E8-9D2B-428D-B939-BC06A05D8F17}"/>
            </a:ext>
          </a:extLst>
        </xdr:cNvPr>
        <xdr:cNvCxnSpPr/>
      </xdr:nvCxnSpPr>
      <xdr:spPr>
        <a:xfrm>
          <a:off x="9399815" y="1392011"/>
          <a:ext cx="0" cy="589733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16" name="Rounded Rectangle 8">
          <a:extLst>
            <a:ext uri="{FF2B5EF4-FFF2-40B4-BE49-F238E27FC236}">
              <a16:creationId xmlns:a16="http://schemas.microsoft.com/office/drawing/2014/main" id="{7D4841BF-873E-4B87-BC28-A5613D25CEB6}"/>
            </a:ext>
          </a:extLst>
        </xdr:cNvPr>
        <xdr:cNvSpPr/>
      </xdr:nvSpPr>
      <xdr:spPr>
        <a:xfrm>
          <a:off x="10086975" y="314325"/>
          <a:ext cx="3905250" cy="67627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18</xdr:col>
      <xdr:colOff>257175</xdr:colOff>
      <xdr:row>1</xdr:row>
      <xdr:rowOff>114301</xdr:rowOff>
    </xdr:from>
    <xdr:to>
      <xdr:col>20</xdr:col>
      <xdr:colOff>514350</xdr:colOff>
      <xdr:row>5</xdr:row>
      <xdr:rowOff>133351</xdr:rowOff>
    </xdr:to>
    <xdr:sp macro="" textlink="">
      <xdr:nvSpPr>
        <xdr:cNvPr id="17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FBF42F-DDEF-4FBC-8BB8-32E0159E6509}"/>
            </a:ext>
          </a:extLst>
        </xdr:cNvPr>
        <xdr:cNvSpPr/>
      </xdr:nvSpPr>
      <xdr:spPr>
        <a:xfrm>
          <a:off x="14763750" y="295276"/>
          <a:ext cx="1514475" cy="74295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89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7293429" y="1578429"/>
          <a:ext cx="0" cy="156346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503464</xdr:colOff>
      <xdr:row>2</xdr:row>
      <xdr:rowOff>68034</xdr:rowOff>
    </xdr:from>
    <xdr:to>
      <xdr:col>20</xdr:col>
      <xdr:colOff>598714</xdr:colOff>
      <xdr:row>6</xdr:row>
      <xdr:rowOff>95249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0300607" y="449034"/>
          <a:ext cx="333375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598715</xdr:colOff>
      <xdr:row>2</xdr:row>
      <xdr:rowOff>163285</xdr:rowOff>
    </xdr:from>
    <xdr:to>
      <xdr:col>11</xdr:col>
      <xdr:colOff>190500</xdr:colOff>
      <xdr:row>7</xdr:row>
      <xdr:rowOff>48985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2435679" y="544285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5 Solution</a:t>
          </a: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32064" y="1986645"/>
          <a:ext cx="4208689" cy="126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130969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544285" y="1908267"/>
          <a:ext cx="6271533" cy="2899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units)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923439" y="1833223"/>
          <a:ext cx="2130198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15</xdr:row>
      <xdr:rowOff>272144</xdr:rowOff>
    </xdr:from>
    <xdr:to>
      <xdr:col>10</xdr:col>
      <xdr:colOff>585106</xdr:colOff>
      <xdr:row>29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61999" y="2558144"/>
          <a:ext cx="5946321" cy="3673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108857</xdr:colOff>
      <xdr:row>3</xdr:row>
      <xdr:rowOff>108857</xdr:rowOff>
    </xdr:from>
    <xdr:to>
      <xdr:col>13</xdr:col>
      <xdr:colOff>163287</xdr:colOff>
      <xdr:row>56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8069036" y="680357"/>
          <a:ext cx="54430" cy="114572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3</xdr:row>
      <xdr:rowOff>108857</xdr:rowOff>
    </xdr:from>
    <xdr:to>
      <xdr:col>18</xdr:col>
      <xdr:colOff>693964</xdr:colOff>
      <xdr:row>7</xdr:row>
      <xdr:rowOff>136072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558893" y="680357"/>
          <a:ext cx="386442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40821</xdr:colOff>
      <xdr:row>10</xdr:row>
      <xdr:rowOff>54429</xdr:rowOff>
    </xdr:from>
    <xdr:to>
      <xdr:col>22</xdr:col>
      <xdr:colOff>108857</xdr:colOff>
      <xdr:row>14</xdr:row>
      <xdr:rowOff>122464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9837964" y="1959429"/>
          <a:ext cx="523875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Data to Data Analysis to Descriptive Statistics</a:t>
          </a:r>
          <a:r>
            <a:rPr lang="en-US" sz="2000" baseline="0"/>
            <a:t> to Summary Statistics</a:t>
          </a:r>
          <a:endParaRPr lang="en-US" sz="2000"/>
        </a:p>
      </xdr:txBody>
    </xdr:sp>
    <xdr:clientData/>
  </xdr:twoCellAnchor>
  <xdr:twoCellAnchor>
    <xdr:from>
      <xdr:col>3</xdr:col>
      <xdr:colOff>340179</xdr:colOff>
      <xdr:row>2</xdr:row>
      <xdr:rowOff>108857</xdr:rowOff>
    </xdr:from>
    <xdr:to>
      <xdr:col>11</xdr:col>
      <xdr:colOff>381000</xdr:colOff>
      <xdr:row>6</xdr:row>
      <xdr:rowOff>185057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177143" y="489857"/>
          <a:ext cx="49393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Problem 4 Solution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1006929</xdr:colOff>
      <xdr:row>22</xdr:row>
      <xdr:rowOff>54428</xdr:rowOff>
    </xdr:from>
    <xdr:to>
      <xdr:col>12</xdr:col>
      <xdr:colOff>1006929</xdr:colOff>
      <xdr:row>22</xdr:row>
      <xdr:rowOff>328748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flipH="1">
          <a:off x="12287250" y="4884964"/>
          <a:ext cx="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1094013</xdr:colOff>
      <xdr:row>1</xdr:row>
      <xdr:rowOff>136072</xdr:rowOff>
    </xdr:from>
    <xdr:to>
      <xdr:col>11</xdr:col>
      <xdr:colOff>149678</xdr:colOff>
      <xdr:row>5</xdr:row>
      <xdr:rowOff>95250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3434442" y="326572"/>
          <a:ext cx="5369379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 Solution</a:t>
          </a:r>
        </a:p>
      </xdr:txBody>
    </xdr:sp>
    <xdr:clientData/>
  </xdr:twoCellAnchor>
  <xdr:twoCellAnchor>
    <xdr:from>
      <xdr:col>10</xdr:col>
      <xdr:colOff>419099</xdr:colOff>
      <xdr:row>6</xdr:row>
      <xdr:rowOff>250372</xdr:rowOff>
    </xdr:from>
    <xdr:to>
      <xdr:col>10</xdr:col>
      <xdr:colOff>419099</xdr:colOff>
      <xdr:row>43</xdr:row>
      <xdr:rowOff>32658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>
          <a:off x="8488135" y="1719943"/>
          <a:ext cx="0" cy="95794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8</xdr:row>
      <xdr:rowOff>157299</xdr:rowOff>
    </xdr:from>
    <xdr:to>
      <xdr:col>9</xdr:col>
      <xdr:colOff>249101</xdr:colOff>
      <xdr:row>37</xdr:row>
      <xdr:rowOff>40823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335280" y="2252799"/>
          <a:ext cx="7397750" cy="7911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How many units will have to be produced and sold in order for Novlin to make $10,000 in profit? 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23" name="Left Arrow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24</xdr:row>
      <xdr:rowOff>122465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734785" y="1986645"/>
          <a:ext cx="5946321" cy="435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value of the intercept?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7546522" y="1660071"/>
          <a:ext cx="0" cy="88242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18</xdr:col>
      <xdr:colOff>435429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401050" y="639535"/>
          <a:ext cx="335007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88445</xdr:colOff>
      <xdr:row>10</xdr:row>
      <xdr:rowOff>149679</xdr:rowOff>
    </xdr:from>
    <xdr:to>
      <xdr:col>25</xdr:col>
      <xdr:colOff>312964</xdr:colOff>
      <xdr:row>21</xdr:row>
      <xdr:rowOff>40821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585108</xdr:colOff>
      <xdr:row>2</xdr:row>
      <xdr:rowOff>176893</xdr:rowOff>
    </xdr:from>
    <xdr:to>
      <xdr:col>11</xdr:col>
      <xdr:colOff>176893</xdr:colOff>
      <xdr:row>7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2422072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 Solution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125186</xdr:colOff>
      <xdr:row>1</xdr:row>
      <xdr:rowOff>57149</xdr:rowOff>
    </xdr:from>
    <xdr:to>
      <xdr:col>23</xdr:col>
      <xdr:colOff>315686</xdr:colOff>
      <xdr:row>7</xdr:row>
      <xdr:rowOff>108857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50529" y="242206"/>
          <a:ext cx="7636328" cy="11620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2</xdr:col>
      <xdr:colOff>176891</xdr:colOff>
      <xdr:row>2</xdr:row>
      <xdr:rowOff>13607</xdr:rowOff>
    </xdr:from>
    <xdr:to>
      <xdr:col>4</xdr:col>
      <xdr:colOff>530679</xdr:colOff>
      <xdr:row>7</xdr:row>
      <xdr:rowOff>176893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50820" y="394607"/>
          <a:ext cx="1578430" cy="111578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402770</xdr:colOff>
      <xdr:row>12</xdr:row>
      <xdr:rowOff>19049</xdr:rowOff>
    </xdr:from>
    <xdr:to>
      <xdr:col>16</xdr:col>
      <xdr:colOff>62592</xdr:colOff>
      <xdr:row>16</xdr:row>
      <xdr:rowOff>65315</xdr:rowOff>
    </xdr:to>
    <xdr:sp macro="" textlink="">
      <xdr:nvSpPr>
        <xdr:cNvPr id="19" name="Rounded Rectangle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987141" y="2239735"/>
          <a:ext cx="4003222" cy="78649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</a:t>
          </a:r>
        </a:p>
      </xdr:txBody>
    </xdr:sp>
    <xdr:clientData/>
  </xdr:twoCellAnchor>
  <xdr:twoCellAnchor>
    <xdr:from>
      <xdr:col>9</xdr:col>
      <xdr:colOff>438151</xdr:colOff>
      <xdr:row>18</xdr:row>
      <xdr:rowOff>136071</xdr:rowOff>
    </xdr:from>
    <xdr:to>
      <xdr:col>16</xdr:col>
      <xdr:colOff>97973</xdr:colOff>
      <xdr:row>23</xdr:row>
      <xdr:rowOff>0</xdr:rowOff>
    </xdr:to>
    <xdr:sp macro="" textlink="">
      <xdr:nvSpPr>
        <xdr:cNvPr id="20" name="Rounded Rectangl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022522" y="3467100"/>
          <a:ext cx="4003222" cy="78921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</a:p>
      </xdr:txBody>
    </xdr:sp>
    <xdr:clientData/>
  </xdr:twoCellAnchor>
  <xdr:twoCellAnchor>
    <xdr:from>
      <xdr:col>18</xdr:col>
      <xdr:colOff>468085</xdr:colOff>
      <xdr:row>11</xdr:row>
      <xdr:rowOff>125184</xdr:rowOff>
    </xdr:from>
    <xdr:to>
      <xdr:col>25</xdr:col>
      <xdr:colOff>168731</xdr:colOff>
      <xdr:row>15</xdr:row>
      <xdr:rowOff>163285</xdr:rowOff>
    </xdr:to>
    <xdr:sp macro="" textlink="">
      <xdr:nvSpPr>
        <xdr:cNvPr id="22" name="Rounded Rectangle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636828" y="2160813"/>
          <a:ext cx="4044046" cy="7783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</a:t>
          </a:r>
        </a:p>
      </xdr:txBody>
    </xdr:sp>
    <xdr:clientData/>
  </xdr:twoCellAnchor>
  <xdr:twoCellAnchor>
    <xdr:from>
      <xdr:col>18</xdr:col>
      <xdr:colOff>555171</xdr:colOff>
      <xdr:row>18</xdr:row>
      <xdr:rowOff>48985</xdr:rowOff>
    </xdr:from>
    <xdr:to>
      <xdr:col>25</xdr:col>
      <xdr:colOff>255817</xdr:colOff>
      <xdr:row>22</xdr:row>
      <xdr:rowOff>87086</xdr:rowOff>
    </xdr:to>
    <xdr:sp macro="" textlink="">
      <xdr:nvSpPr>
        <xdr:cNvPr id="8" name="Rounded Rectangle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A31F24-13E3-44DC-AE37-2663747F1981}"/>
            </a:ext>
          </a:extLst>
        </xdr:cNvPr>
        <xdr:cNvSpPr/>
      </xdr:nvSpPr>
      <xdr:spPr>
        <a:xfrm>
          <a:off x="11723914" y="3380014"/>
          <a:ext cx="4044046" cy="7783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32064" y="1986645"/>
          <a:ext cx="8426903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408214</xdr:colOff>
      <xdr:row>2</xdr:row>
      <xdr:rowOff>122465</xdr:rowOff>
    </xdr:from>
    <xdr:to>
      <xdr:col>1</xdr:col>
      <xdr:colOff>898072</xdr:colOff>
      <xdr:row>7</xdr:row>
      <xdr:rowOff>54431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408214" y="503465"/>
          <a:ext cx="11021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10051597" y="1660071"/>
          <a:ext cx="0" cy="87480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8</xdr:row>
      <xdr:rowOff>176892</xdr:rowOff>
    </xdr:from>
    <xdr:to>
      <xdr:col>16</xdr:col>
      <xdr:colOff>299357</xdr:colOff>
      <xdr:row>11</xdr:row>
      <xdr:rowOff>146412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10616293" y="1700892"/>
          <a:ext cx="3276600" cy="54102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2</xdr:col>
      <xdr:colOff>489857</xdr:colOff>
      <xdr:row>2</xdr:row>
      <xdr:rowOff>176893</xdr:rowOff>
    </xdr:from>
    <xdr:to>
      <xdr:col>7</xdr:col>
      <xdr:colOff>176893</xdr:colOff>
      <xdr:row>7</xdr:row>
      <xdr:rowOff>62593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272393" y="557893"/>
          <a:ext cx="469446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 Solution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0</xdr:rowOff>
    </xdr:from>
    <xdr:to>
      <xdr:col>12</xdr:col>
      <xdr:colOff>231322</xdr:colOff>
      <xdr:row>43</xdr:row>
      <xdr:rowOff>149679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546522" y="1660071"/>
          <a:ext cx="0" cy="72335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231321</xdr:colOff>
      <xdr:row>3</xdr:row>
      <xdr:rowOff>13606</xdr:rowOff>
    </xdr:from>
    <xdr:to>
      <xdr:col>19</xdr:col>
      <xdr:colOff>13607</xdr:colOff>
      <xdr:row>7</xdr:row>
      <xdr:rowOff>40821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0" y="585106"/>
          <a:ext cx="3456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571500</xdr:colOff>
      <xdr:row>9</xdr:row>
      <xdr:rowOff>95250</xdr:rowOff>
    </xdr:from>
    <xdr:to>
      <xdr:col>11</xdr:col>
      <xdr:colOff>394606</xdr:colOff>
      <xdr:row>33</xdr:row>
      <xdr:rowOff>27213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3</xdr:col>
      <xdr:colOff>598715</xdr:colOff>
      <xdr:row>2</xdr:row>
      <xdr:rowOff>149678</xdr:rowOff>
    </xdr:from>
    <xdr:to>
      <xdr:col>12</xdr:col>
      <xdr:colOff>95250</xdr:colOff>
      <xdr:row>7</xdr:row>
      <xdr:rowOff>35378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5679" y="530678"/>
          <a:ext cx="500742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10 Solution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81646</xdr:rowOff>
    </xdr:from>
    <xdr:to>
      <xdr:col>10</xdr:col>
      <xdr:colOff>65316</xdr:colOff>
      <xdr:row>19</xdr:row>
      <xdr:rowOff>54430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4786" y="1986646"/>
          <a:ext cx="7726137" cy="168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489860</xdr:colOff>
      <xdr:row>6</xdr:row>
      <xdr:rowOff>92529</xdr:rowOff>
    </xdr:from>
    <xdr:to>
      <xdr:col>10</xdr:col>
      <xdr:colOff>489860</xdr:colOff>
      <xdr:row>39</xdr:row>
      <xdr:rowOff>106138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885467" y="1235529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4</xdr:row>
      <xdr:rowOff>160562</xdr:rowOff>
    </xdr:from>
    <xdr:to>
      <xdr:col>14</xdr:col>
      <xdr:colOff>381000</xdr:colOff>
      <xdr:row>8</xdr:row>
      <xdr:rowOff>187777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028464" y="92256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17</xdr:col>
      <xdr:colOff>176892</xdr:colOff>
      <xdr:row>22</xdr:row>
      <xdr:rowOff>285750</xdr:rowOff>
    </xdr:from>
    <xdr:to>
      <xdr:col>21</xdr:col>
      <xdr:colOff>503464</xdr:colOff>
      <xdr:row>27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750142" y="5402036"/>
          <a:ext cx="2775858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1. Multiply each value by the probability</a:t>
          </a:r>
        </a:p>
        <a:p>
          <a:r>
            <a:rPr lang="en-US" sz="1800"/>
            <a:t>2. Select the highest value in the column</a:t>
          </a:r>
        </a:p>
      </xdr:txBody>
    </xdr:sp>
    <xdr:clientData/>
  </xdr:twoCellAnchor>
  <xdr:twoCellAnchor>
    <xdr:from>
      <xdr:col>3</xdr:col>
      <xdr:colOff>476251</xdr:colOff>
      <xdr:row>2</xdr:row>
      <xdr:rowOff>149679</xdr:rowOff>
    </xdr:from>
    <xdr:to>
      <xdr:col>8</xdr:col>
      <xdr:colOff>258536</xdr:colOff>
      <xdr:row>7</xdr:row>
      <xdr:rowOff>35379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313215" y="530679"/>
          <a:ext cx="51162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9 Solution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81645</xdr:rowOff>
    </xdr:from>
    <xdr:to>
      <xdr:col>10</xdr:col>
      <xdr:colOff>65316</xdr:colOff>
      <xdr:row>20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34786" y="1986645"/>
          <a:ext cx="7726137" cy="2394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285751</xdr:colOff>
      <xdr:row>5</xdr:row>
      <xdr:rowOff>146956</xdr:rowOff>
    </xdr:from>
    <xdr:to>
      <xdr:col>11</xdr:col>
      <xdr:colOff>285751</xdr:colOff>
      <xdr:row>43</xdr:row>
      <xdr:rowOff>160565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9293680" y="1099456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</xdr:row>
      <xdr:rowOff>65313</xdr:rowOff>
    </xdr:from>
    <xdr:to>
      <xdr:col>16</xdr:col>
      <xdr:colOff>0</xdr:colOff>
      <xdr:row>7</xdr:row>
      <xdr:rowOff>92528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14857" y="636813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-1</xdr:colOff>
      <xdr:row>2</xdr:row>
      <xdr:rowOff>108857</xdr:rowOff>
    </xdr:from>
    <xdr:to>
      <xdr:col>7</xdr:col>
      <xdr:colOff>639535</xdr:colOff>
      <xdr:row>6</xdr:row>
      <xdr:rowOff>185057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449285" y="489857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8 Solution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20</xdr:col>
      <xdr:colOff>27214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639535"/>
          <a:ext cx="38181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544287</xdr:colOff>
      <xdr:row>2</xdr:row>
      <xdr:rowOff>176893</xdr:rowOff>
    </xdr:from>
    <xdr:to>
      <xdr:col>11</xdr:col>
      <xdr:colOff>136072</xdr:colOff>
      <xdr:row>7</xdr:row>
      <xdr:rowOff>62593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2381251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7 Solution</a:t>
          </a:r>
        </a:p>
      </xdr:txBody>
    </xdr:sp>
    <xdr:clientData/>
  </xdr:twoCellAnchor>
  <xdr:twoCellAnchor>
    <xdr:from>
      <xdr:col>0</xdr:col>
      <xdr:colOff>573199</xdr:colOff>
      <xdr:row>2</xdr:row>
      <xdr:rowOff>183695</xdr:rowOff>
    </xdr:from>
    <xdr:to>
      <xdr:col>2</xdr:col>
      <xdr:colOff>542583</xdr:colOff>
      <xdr:row>8</xdr:row>
      <xdr:rowOff>34016</xdr:rowOff>
    </xdr:to>
    <xdr:sp macro="" textlink="">
      <xdr:nvSpPr>
        <xdr:cNvPr id="15" name="Left Arrow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573199" y="564695"/>
          <a:ext cx="1194027" cy="993321"/>
        </a:xfrm>
        <a:prstGeom prst="leftArrow">
          <a:avLst/>
        </a:prstGeom>
        <a:solidFill>
          <a:srgbClr val="800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2</xdr:col>
      <xdr:colOff>449036</xdr:colOff>
      <xdr:row>10</xdr:row>
      <xdr:rowOff>54430</xdr:rowOff>
    </xdr:from>
    <xdr:to>
      <xdr:col>8</xdr:col>
      <xdr:colOff>396308</xdr:colOff>
      <xdr:row>22</xdr:row>
      <xdr:rowOff>176892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223158</xdr:colOff>
      <xdr:row>7</xdr:row>
      <xdr:rowOff>48986</xdr:rowOff>
    </xdr:from>
    <xdr:to>
      <xdr:col>21</xdr:col>
      <xdr:colOff>406854</xdr:colOff>
      <xdr:row>11</xdr:row>
      <xdr:rowOff>76201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822872" y="1382486"/>
          <a:ext cx="332694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40820</xdr:colOff>
      <xdr:row>2</xdr:row>
      <xdr:rowOff>95250</xdr:rowOff>
    </xdr:from>
    <xdr:to>
      <xdr:col>11</xdr:col>
      <xdr:colOff>54428</xdr:colOff>
      <xdr:row>6</xdr:row>
      <xdr:rowOff>171450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2490106" y="476250"/>
          <a:ext cx="43678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6 Solution</a:t>
          </a:r>
        </a:p>
      </xdr:txBody>
    </xdr:sp>
    <xdr:clientData/>
  </xdr:twoCellAnchor>
  <xdr:twoCellAnchor>
    <xdr:from>
      <xdr:col>1</xdr:col>
      <xdr:colOff>95252</xdr:colOff>
      <xdr:row>1</xdr:row>
      <xdr:rowOff>138791</xdr:rowOff>
    </xdr:from>
    <xdr:to>
      <xdr:col>3</xdr:col>
      <xdr:colOff>103416</xdr:colOff>
      <xdr:row>7</xdr:row>
      <xdr:rowOff>76200</xdr:rowOff>
    </xdr:to>
    <xdr:sp macro="" textlink="">
      <xdr:nvSpPr>
        <xdr:cNvPr id="17" name="Left Arrow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07573" y="329291"/>
          <a:ext cx="1232807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13608</xdr:colOff>
      <xdr:row>11</xdr:row>
      <xdr:rowOff>13607</xdr:rowOff>
    </xdr:from>
    <xdr:to>
      <xdr:col>11</xdr:col>
      <xdr:colOff>72460</xdr:colOff>
      <xdr:row>27</xdr:row>
      <xdr:rowOff>50822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625929" y="2109107"/>
          <a:ext cx="6250102" cy="3194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b)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$)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434068</xdr:colOff>
      <xdr:row>0</xdr:row>
      <xdr:rowOff>168729</xdr:rowOff>
    </xdr:from>
    <xdr:to>
      <xdr:col>1</xdr:col>
      <xdr:colOff>556532</xdr:colOff>
      <xdr:row>6</xdr:row>
      <xdr:rowOff>57150</xdr:rowOff>
    </xdr:to>
    <xdr:sp macro="" textlink="">
      <xdr:nvSpPr>
        <xdr:cNvPr id="2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659D5-32D7-4632-B363-8F0C49A1E423}"/>
            </a:ext>
          </a:extLst>
        </xdr:cNvPr>
        <xdr:cNvSpPr/>
      </xdr:nvSpPr>
      <xdr:spPr>
        <a:xfrm>
          <a:off x="434068" y="168729"/>
          <a:ext cx="1326424" cy="9857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363311</xdr:colOff>
      <xdr:row>1</xdr:row>
      <xdr:rowOff>16327</xdr:rowOff>
    </xdr:from>
    <xdr:to>
      <xdr:col>7</xdr:col>
      <xdr:colOff>439511</xdr:colOff>
      <xdr:row>5</xdr:row>
      <xdr:rowOff>87084</xdr:rowOff>
    </xdr:to>
    <xdr:sp macro="" textlink="">
      <xdr:nvSpPr>
        <xdr:cNvPr id="3" name="Rounded Rectangle 8">
          <a:extLst>
            <a:ext uri="{FF2B5EF4-FFF2-40B4-BE49-F238E27FC236}">
              <a16:creationId xmlns:a16="http://schemas.microsoft.com/office/drawing/2014/main" id="{1B9FA318-D48B-414F-AC54-6C316E7981E0}"/>
            </a:ext>
          </a:extLst>
        </xdr:cNvPr>
        <xdr:cNvSpPr/>
      </xdr:nvSpPr>
      <xdr:spPr>
        <a:xfrm>
          <a:off x="2740751" y="199207"/>
          <a:ext cx="466344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4 </a:t>
          </a:r>
        </a:p>
      </xdr:txBody>
    </xdr:sp>
    <xdr:clientData/>
  </xdr:twoCellAnchor>
  <xdr:twoCellAnchor>
    <xdr:from>
      <xdr:col>9</xdr:col>
      <xdr:colOff>332015</xdr:colOff>
      <xdr:row>7</xdr:row>
      <xdr:rowOff>125186</xdr:rowOff>
    </xdr:from>
    <xdr:to>
      <xdr:col>9</xdr:col>
      <xdr:colOff>332015</xdr:colOff>
      <xdr:row>35</xdr:row>
      <xdr:rowOff>31296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7900522-90AA-42EB-8392-721DB5F58F77}"/>
            </a:ext>
          </a:extLst>
        </xdr:cNvPr>
        <xdr:cNvCxnSpPr/>
      </xdr:nvCxnSpPr>
      <xdr:spPr>
        <a:xfrm>
          <a:off x="8552090" y="1392011"/>
          <a:ext cx="0" cy="589733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5" name="Rounded Rectangle 8">
          <a:extLst>
            <a:ext uri="{FF2B5EF4-FFF2-40B4-BE49-F238E27FC236}">
              <a16:creationId xmlns:a16="http://schemas.microsoft.com/office/drawing/2014/main" id="{3AFAFFF0-CDE2-448A-B441-06842730E64F}"/>
            </a:ext>
          </a:extLst>
        </xdr:cNvPr>
        <xdr:cNvSpPr/>
      </xdr:nvSpPr>
      <xdr:spPr>
        <a:xfrm>
          <a:off x="944880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  </a:t>
          </a:r>
        </a:p>
      </xdr:txBody>
    </xdr:sp>
    <xdr:clientData/>
  </xdr:twoCellAnchor>
  <xdr:twoCellAnchor>
    <xdr:from>
      <xdr:col>0</xdr:col>
      <xdr:colOff>333375</xdr:colOff>
      <xdr:row>9</xdr:row>
      <xdr:rowOff>19050</xdr:rowOff>
    </xdr:from>
    <xdr:to>
      <xdr:col>9</xdr:col>
      <xdr:colOff>107495</xdr:colOff>
      <xdr:row>29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9CC80DD-7C28-4B68-8F26-2FEFC6ECAADD}"/>
            </a:ext>
          </a:extLst>
        </xdr:cNvPr>
        <xdr:cNvSpPr txBox="1"/>
      </xdr:nvSpPr>
      <xdr:spPr>
        <a:xfrm>
          <a:off x="333375" y="1664970"/>
          <a:ext cx="7988480" cy="457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A lumber mill manager wishes to know the average diameter of logs the mill cuts.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Not only does she not known </a:t>
          </a:r>
          <a:r>
            <a:rPr lang="el-GR" sz="24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μ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, she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does not know the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𝞼.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She wants a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90%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confidence level and is willing to have a margin of error of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0.50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 inch in estimating the true mean diameter.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Calculate the required sample size.</a:t>
          </a:r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542925</xdr:colOff>
      <xdr:row>7</xdr:row>
      <xdr:rowOff>117021</xdr:rowOff>
    </xdr:from>
    <xdr:to>
      <xdr:col>21</xdr:col>
      <xdr:colOff>438150</xdr:colOff>
      <xdr:row>44</xdr:row>
      <xdr:rowOff>141515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B3EA3F1-9A6F-4B4D-88D4-E3CD62AC2164}"/>
                </a:ext>
              </a:extLst>
            </xdr:cNvPr>
            <xdr:cNvSpPr txBox="1"/>
          </xdr:nvSpPr>
          <xdr:spPr>
            <a:xfrm>
              <a:off x="8739868" y="1412421"/>
              <a:ext cx="7341053" cy="778600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1: </a:t>
              </a:r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Specify the desired margin of error.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E = 0.5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2: </a:t>
              </a:r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Determine an estimate for the population standard deviation. </a:t>
              </a:r>
            </a:p>
            <a:p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The estimate for 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Cambria" panose="02040503050406030204" pitchFamily="18" charset="0"/>
                  <a:ea typeface="Cambria" panose="02040503050406030204" pitchFamily="18" charset="0"/>
                  <a:cs typeface="+mn-cs"/>
                </a:rPr>
                <a:t>𝞼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 is the pilot sample s.</a:t>
              </a:r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 = </a:t>
              </a:r>
              <a:r>
                <a:rPr lang="en-US" sz="2400" baseline="0">
                  <a:solidFill>
                    <a:schemeClr val="dk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rPr>
                <a:t>𝞼 = 4.8515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3. </a:t>
              </a: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Calculate the critical value for the desired level of confidence.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rgbClr val="002060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600" b="1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600" b="1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0.05</a:t>
              </a:r>
              <a:r>
                <a:rPr lang="en-US" sz="2400" b="1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</a:t>
              </a:r>
              <a:r>
                <a:rPr lang="en-US" sz="2400" b="1" baseline="0">
                  <a:solidFill>
                    <a:schemeClr val="accent6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-1.6449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rgbClr val="002060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4. </a:t>
              </a: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Calculate the required sample size.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</a:t>
              </a:r>
              <a:r>
                <a:rPr lang="el-GR" sz="16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α</a:t>
              </a:r>
              <a:r>
                <a:rPr lang="en-US" sz="16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/2</a:t>
              </a:r>
              <a:r>
                <a:rPr lang="en-US" sz="2400" b="0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^2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𝞼^2)/E</a:t>
              </a:r>
              <a14:m>
                <m:oMath xmlns:m="http://schemas.openxmlformats.org/officeDocument/2006/math"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^</m:t>
                  </m:r>
                  <m:r>
                    <a:rPr lang="en-US" sz="2400" b="1" i="1" baseline="0">
                      <a:solidFill>
                        <a:schemeClr val="accent5">
                          <a:lumMod val="50000"/>
                        </a:schemeClr>
                      </a:solidFill>
                      <a:effectLst/>
                      <a:latin typeface="Cambria Math" panose="02040503050406030204" pitchFamily="18" charset="0"/>
                      <a:ea typeface="Cambria" panose="02040503050406030204" pitchFamily="18" charset="0"/>
                      <a:cs typeface="+mn-cs"/>
                    </a:rPr>
                    <m:t>𝟐</m:t>
                  </m:r>
                </m:oMath>
              </a14:m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B3EA3F1-9A6F-4B4D-88D4-E3CD62AC2164}"/>
                </a:ext>
              </a:extLst>
            </xdr:cNvPr>
            <xdr:cNvSpPr txBox="1"/>
          </xdr:nvSpPr>
          <xdr:spPr>
            <a:xfrm>
              <a:off x="8739868" y="1412421"/>
              <a:ext cx="7341053" cy="778600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1: </a:t>
              </a:r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Specify the desired margin of error.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E = 0.5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 2: </a:t>
              </a:r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Determine an estimate for the population standard deviation. </a:t>
              </a:r>
            </a:p>
            <a:p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The estimate for 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Cambria" panose="02040503050406030204" pitchFamily="18" charset="0"/>
                  <a:ea typeface="Cambria" panose="02040503050406030204" pitchFamily="18" charset="0"/>
                  <a:cs typeface="+mn-cs"/>
                </a:rPr>
                <a:t>𝞼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 is the pilot sample s.</a:t>
              </a:r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 = </a:t>
              </a:r>
              <a:r>
                <a:rPr lang="en-US" sz="2400" baseline="0">
                  <a:solidFill>
                    <a:schemeClr val="dk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rPr>
                <a:t>𝞼 = 4.8515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3. </a:t>
              </a: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Calculate the critical value for the desired level of confidence.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rgbClr val="002060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3600" b="1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600" b="1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0.05</a:t>
              </a:r>
              <a:r>
                <a:rPr lang="en-US" sz="2400" b="1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</a:t>
              </a:r>
              <a:r>
                <a:rPr lang="en-US" sz="2400" b="1" baseline="0">
                  <a:solidFill>
                    <a:schemeClr val="accent6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-1.6449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rgbClr val="002060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C0000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4. </a:t>
              </a: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Calculate the required sample size.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="1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(z</a:t>
              </a:r>
              <a:r>
                <a:rPr lang="el-GR" sz="16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α</a:t>
              </a:r>
              <a:r>
                <a:rPr lang="en-US" sz="16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/2</a:t>
              </a:r>
              <a:r>
                <a:rPr lang="en-US" sz="2400" b="0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^2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*</a:t>
              </a:r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Cambria" panose="02040503050406030204" pitchFamily="18" charset="0"/>
                  <a:cs typeface="+mn-cs"/>
                </a:rPr>
                <a:t>𝞼^2)/E</a:t>
              </a:r>
              <a:r>
                <a:rPr lang="en-US" sz="2400" b="1" i="0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Cambria" panose="02040503050406030204" pitchFamily="18" charset="0"/>
                  <a:cs typeface="+mn-cs"/>
                </a:rPr>
                <a:t>^𝟐</a:t>
              </a:r>
              <a:endParaRPr lang="en-US" sz="2400">
                <a:solidFill>
                  <a:schemeClr val="accent5">
                    <a:lumMod val="50000"/>
                  </a:schemeClr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22</xdr:col>
      <xdr:colOff>174171</xdr:colOff>
      <xdr:row>42</xdr:row>
      <xdr:rowOff>185058</xdr:rowOff>
    </xdr:from>
    <xdr:to>
      <xdr:col>25</xdr:col>
      <xdr:colOff>0</xdr:colOff>
      <xdr:row>46</xdr:row>
      <xdr:rowOff>21772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8DC2BCF-281B-440D-B033-485C1DA74722}"/>
            </a:ext>
          </a:extLst>
        </xdr:cNvPr>
        <xdr:cNvSpPr txBox="1"/>
      </xdr:nvSpPr>
      <xdr:spPr>
        <a:xfrm>
          <a:off x="17754600" y="9361715"/>
          <a:ext cx="1687286" cy="108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Rounded up</a:t>
          </a:r>
        </a:p>
      </xdr:txBody>
    </xdr:sp>
    <xdr:clientData/>
  </xdr:twoCellAnchor>
  <xdr:twoCellAnchor>
    <xdr:from>
      <xdr:col>0</xdr:col>
      <xdr:colOff>424543</xdr:colOff>
      <xdr:row>30</xdr:row>
      <xdr:rowOff>163287</xdr:rowOff>
    </xdr:from>
    <xdr:to>
      <xdr:col>2</xdr:col>
      <xdr:colOff>783772</xdr:colOff>
      <xdr:row>34</xdr:row>
      <xdr:rowOff>119744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13B78CE-B967-40AC-81CC-D46332DF827D}"/>
            </a:ext>
          </a:extLst>
        </xdr:cNvPr>
        <xdr:cNvSpPr txBox="1"/>
      </xdr:nvSpPr>
      <xdr:spPr>
        <a:xfrm>
          <a:off x="424543" y="6629401"/>
          <a:ext cx="2743200" cy="696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Pilot Sample:</a:t>
          </a:r>
        </a:p>
      </xdr:txBody>
    </xdr:sp>
    <xdr:clientData/>
  </xdr:twoCellAnchor>
  <xdr:twoCellAnchor>
    <xdr:from>
      <xdr:col>5</xdr:col>
      <xdr:colOff>10886</xdr:colOff>
      <xdr:row>24</xdr:row>
      <xdr:rowOff>141515</xdr:rowOff>
    </xdr:from>
    <xdr:to>
      <xdr:col>10</xdr:col>
      <xdr:colOff>206829</xdr:colOff>
      <xdr:row>44</xdr:row>
      <xdr:rowOff>185057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58E6587-4574-4BE9-ABB1-863AE5F532A4}"/>
            </a:ext>
          </a:extLst>
        </xdr:cNvPr>
        <xdr:cNvCxnSpPr/>
      </xdr:nvCxnSpPr>
      <xdr:spPr>
        <a:xfrm flipV="1">
          <a:off x="7043057" y="5268686"/>
          <a:ext cx="3298372" cy="47026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587829</xdr:colOff>
      <xdr:row>29</xdr:row>
      <xdr:rowOff>21772</xdr:rowOff>
    </xdr:from>
    <xdr:to>
      <xdr:col>19</xdr:col>
      <xdr:colOff>228601</xdr:colOff>
      <xdr:row>33</xdr:row>
      <xdr:rowOff>185056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C9E2A47-357F-428F-9BC2-10BC2015D46B}"/>
            </a:ext>
          </a:extLst>
        </xdr:cNvPr>
        <xdr:cNvSpPr txBox="1"/>
      </xdr:nvSpPr>
      <xdr:spPr>
        <a:xfrm>
          <a:off x="13204372" y="6302829"/>
          <a:ext cx="2743200" cy="9035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24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α</a:t>
          </a:r>
          <a:r>
            <a:rPr lang="en-US" sz="24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=0.10</a:t>
          </a:r>
        </a:p>
        <a:p>
          <a:r>
            <a:rPr lang="en-US" sz="24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α/2 =0.05</a:t>
          </a:r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434068</xdr:colOff>
      <xdr:row>0</xdr:row>
      <xdr:rowOff>168729</xdr:rowOff>
    </xdr:from>
    <xdr:to>
      <xdr:col>1</xdr:col>
      <xdr:colOff>556532</xdr:colOff>
      <xdr:row>6</xdr:row>
      <xdr:rowOff>57150</xdr:rowOff>
    </xdr:to>
    <xdr:sp macro="" textlink="">
      <xdr:nvSpPr>
        <xdr:cNvPr id="2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64E4C-BE88-4B5A-824C-205358FC6177}"/>
            </a:ext>
          </a:extLst>
        </xdr:cNvPr>
        <xdr:cNvSpPr/>
      </xdr:nvSpPr>
      <xdr:spPr>
        <a:xfrm>
          <a:off x="434068" y="168729"/>
          <a:ext cx="1326424" cy="9857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363311</xdr:colOff>
      <xdr:row>1</xdr:row>
      <xdr:rowOff>16327</xdr:rowOff>
    </xdr:from>
    <xdr:to>
      <xdr:col>7</xdr:col>
      <xdr:colOff>439511</xdr:colOff>
      <xdr:row>5</xdr:row>
      <xdr:rowOff>87084</xdr:rowOff>
    </xdr:to>
    <xdr:sp macro="" textlink="">
      <xdr:nvSpPr>
        <xdr:cNvPr id="3" name="Rounded Rectangle 8">
          <a:extLst>
            <a:ext uri="{FF2B5EF4-FFF2-40B4-BE49-F238E27FC236}">
              <a16:creationId xmlns:a16="http://schemas.microsoft.com/office/drawing/2014/main" id="{E466F4DB-A82D-4939-8621-E4268A56494B}"/>
            </a:ext>
          </a:extLst>
        </xdr:cNvPr>
        <xdr:cNvSpPr/>
      </xdr:nvSpPr>
      <xdr:spPr>
        <a:xfrm>
          <a:off x="2740751" y="199207"/>
          <a:ext cx="4663440" cy="8022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4 </a:t>
          </a:r>
        </a:p>
      </xdr:txBody>
    </xdr:sp>
    <xdr:clientData/>
  </xdr:twoCellAnchor>
  <xdr:twoCellAnchor>
    <xdr:from>
      <xdr:col>9</xdr:col>
      <xdr:colOff>551090</xdr:colOff>
      <xdr:row>7</xdr:row>
      <xdr:rowOff>125186</xdr:rowOff>
    </xdr:from>
    <xdr:to>
      <xdr:col>9</xdr:col>
      <xdr:colOff>551090</xdr:colOff>
      <xdr:row>35</xdr:row>
      <xdr:rowOff>31296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929A7A3-ED6E-4B32-9901-C6FAC75E77B7}"/>
            </a:ext>
          </a:extLst>
        </xdr:cNvPr>
        <xdr:cNvCxnSpPr/>
      </xdr:nvCxnSpPr>
      <xdr:spPr>
        <a:xfrm>
          <a:off x="8765450" y="1405346"/>
          <a:ext cx="0" cy="59411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</xdr:row>
      <xdr:rowOff>133350</xdr:rowOff>
    </xdr:from>
    <xdr:to>
      <xdr:col>17</xdr:col>
      <xdr:colOff>114300</xdr:colOff>
      <xdr:row>5</xdr:row>
      <xdr:rowOff>85725</xdr:rowOff>
    </xdr:to>
    <xdr:sp macro="" textlink="">
      <xdr:nvSpPr>
        <xdr:cNvPr id="5" name="Rounded Rectangle 8">
          <a:extLst>
            <a:ext uri="{FF2B5EF4-FFF2-40B4-BE49-F238E27FC236}">
              <a16:creationId xmlns:a16="http://schemas.microsoft.com/office/drawing/2014/main" id="{52CE9AE3-9226-46DE-8CA1-DEDDA43891A9}"/>
            </a:ext>
          </a:extLst>
        </xdr:cNvPr>
        <xdr:cNvSpPr/>
      </xdr:nvSpPr>
      <xdr:spPr>
        <a:xfrm>
          <a:off x="9448800" y="316230"/>
          <a:ext cx="3878580" cy="683895"/>
        </a:xfrm>
        <a:prstGeom prst="roundRect">
          <a:avLst/>
        </a:prstGeom>
        <a:solidFill>
          <a:schemeClr val="accent2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  </a:t>
          </a:r>
        </a:p>
      </xdr:txBody>
    </xdr:sp>
    <xdr:clientData/>
  </xdr:twoCellAnchor>
  <xdr:twoCellAnchor>
    <xdr:from>
      <xdr:col>18</xdr:col>
      <xdr:colOff>257175</xdr:colOff>
      <xdr:row>1</xdr:row>
      <xdr:rowOff>114301</xdr:rowOff>
    </xdr:from>
    <xdr:to>
      <xdr:col>20</xdr:col>
      <xdr:colOff>514350</xdr:colOff>
      <xdr:row>5</xdr:row>
      <xdr:rowOff>133351</xdr:rowOff>
    </xdr:to>
    <xdr:sp macro="" textlink="">
      <xdr:nvSpPr>
        <xdr:cNvPr id="6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A365C5-8840-473A-AC0E-34B6F11C0652}"/>
            </a:ext>
          </a:extLst>
        </xdr:cNvPr>
        <xdr:cNvSpPr/>
      </xdr:nvSpPr>
      <xdr:spPr>
        <a:xfrm>
          <a:off x="14095095" y="297181"/>
          <a:ext cx="1506855" cy="7505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0</xdr:col>
      <xdr:colOff>333375</xdr:colOff>
      <xdr:row>9</xdr:row>
      <xdr:rowOff>19050</xdr:rowOff>
    </xdr:from>
    <xdr:to>
      <xdr:col>9</xdr:col>
      <xdr:colOff>107495</xdr:colOff>
      <xdr:row>29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65FB272-B17B-4F83-8C87-A4272EF2FE32}"/>
            </a:ext>
          </a:extLst>
        </xdr:cNvPr>
        <xdr:cNvSpPr txBox="1"/>
      </xdr:nvSpPr>
      <xdr:spPr>
        <a:xfrm>
          <a:off x="333375" y="1664970"/>
          <a:ext cx="7988480" cy="457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A lumber mill manager wishes to know the average diameter of logs the mill cuts.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Not only does she not known </a:t>
          </a:r>
          <a:r>
            <a:rPr lang="el-GR" sz="24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μ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, she does not know the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𝞼.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She wants a 90% confidence level and is willing to have a margin of error of 0.50 inch in estimating the true mean diameter.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Calculate the required sample size.</a:t>
          </a:r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R39:T41"/>
  <sheetViews>
    <sheetView showRowColHeaders="0" tabSelected="1" zoomScale="60" zoomScaleNormal="60" workbookViewId="0">
      <selection activeCell="AB12" sqref="AB12"/>
    </sheetView>
  </sheetViews>
  <sheetFormatPr defaultColWidth="9.109375" defaultRowHeight="14.4" x14ac:dyDescent="0.3"/>
  <cols>
    <col min="1" max="16384" width="9.109375" style="1"/>
  </cols>
  <sheetData>
    <row r="39" spans="18:20" x14ac:dyDescent="0.3">
      <c r="R39" s="58"/>
      <c r="S39" s="58"/>
      <c r="T39" s="58"/>
    </row>
    <row r="40" spans="18:20" x14ac:dyDescent="0.3">
      <c r="R40" s="58"/>
      <c r="S40" s="58"/>
      <c r="T40" s="58"/>
    </row>
    <row r="41" spans="18:20" x14ac:dyDescent="0.3">
      <c r="R41" s="58"/>
      <c r="S41" s="58"/>
      <c r="T41" s="58"/>
    </row>
  </sheetData>
  <sheetProtection algorithmName="SHA-512" hashValue="qSOLhnWJhsxPV3OaUByo/Uj8HImADoU8XmfvpgprkklRFA2Va56euNdToiymJso8IaKL44JEpF4QvImQE8H3oQ==" saltValue="hTk2gPKB9QF9ewNt39JUWw==" spinCount="100000" sheet="1" selectLockedCells="1" selectUnlockedCells="1"/>
  <mergeCells count="1">
    <mergeCell ref="R39:T41"/>
  </mergeCells>
  <pageMargins left="0.7" right="0.7" top="0.75" bottom="0.75" header="0.3" footer="0.3"/>
  <pageSetup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0D0A-803B-4BF5-BE5A-7BC856B88968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ht="68.400000000000006" customHeight="1" x14ac:dyDescent="0.3"/>
    <row r="26" ht="24.75" customHeight="1" x14ac:dyDescent="0.3"/>
    <row r="27" ht="22.5" customHeight="1" x14ac:dyDescent="0.3"/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6">
    <mergeCell ref="W98:X99"/>
    <mergeCell ref="N72:P74"/>
    <mergeCell ref="N77:O78"/>
    <mergeCell ref="N80:O81"/>
    <mergeCell ref="N83:O84"/>
    <mergeCell ref="W95:X96"/>
  </mergeCells>
  <pageMargins left="0.7" right="0.7" top="0.75" bottom="0.75" header="0.3" footer="0.3"/>
  <pageSetup scale="2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9262-6757-4119-AD3B-C29905CB9E1E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spans="17:19" ht="68.400000000000006" customHeight="1" x14ac:dyDescent="0.3"/>
    <row r="26" spans="17:19" ht="24.75" customHeight="1" x14ac:dyDescent="0.3"/>
    <row r="27" spans="17:19" ht="22.5" customHeight="1" x14ac:dyDescent="0.3"/>
    <row r="28" spans="17:19" ht="29.4" customHeight="1" x14ac:dyDescent="0.3">
      <c r="Q28" s="81">
        <f>(1.96^2*6.25^2)/(1^2)</f>
        <v>150.0625</v>
      </c>
      <c r="R28" s="81"/>
      <c r="S28" s="81"/>
    </row>
    <row r="29" spans="17:19" ht="29.4" customHeight="1" x14ac:dyDescent="0.3">
      <c r="Q29" s="81"/>
      <c r="R29" s="81"/>
      <c r="S29" s="81"/>
    </row>
    <row r="30" spans="17:19" ht="14.4" customHeight="1" x14ac:dyDescent="0.3"/>
    <row r="31" spans="17:19" ht="14.4" customHeight="1" x14ac:dyDescent="0.3"/>
    <row r="32" spans="17:19" ht="14.4" customHeight="1" x14ac:dyDescent="0.3"/>
    <row r="33" ht="14.4" customHeight="1" x14ac:dyDescent="0.3"/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7">
    <mergeCell ref="W98:X99"/>
    <mergeCell ref="Q28:S29"/>
    <mergeCell ref="N72:P74"/>
    <mergeCell ref="N77:O78"/>
    <mergeCell ref="N80:O81"/>
    <mergeCell ref="N83:O84"/>
    <mergeCell ref="W95:X96"/>
  </mergeCells>
  <pageMargins left="0.7" right="0.7" top="0.75" bottom="0.75" header="0.3" footer="0.3"/>
  <pageSetup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DA62-E985-443A-AF32-DAEFD728DCE4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spans="16:18" ht="68.400000000000006" customHeight="1" x14ac:dyDescent="0.3"/>
    <row r="26" spans="16:18" ht="24.75" customHeight="1" x14ac:dyDescent="0.3"/>
    <row r="27" spans="16:18" ht="22.5" customHeight="1" x14ac:dyDescent="0.3"/>
    <row r="28" spans="16:18" ht="29.4" customHeight="1" x14ac:dyDescent="0.3"/>
    <row r="29" spans="16:18" ht="29.4" customHeight="1" x14ac:dyDescent="0.3">
      <c r="P29" s="81">
        <f>(1.96^2*6.25^2)/(2^2)</f>
        <v>37.515625</v>
      </c>
      <c r="Q29" s="81"/>
      <c r="R29" s="81"/>
    </row>
    <row r="30" spans="16:18" ht="14.4" customHeight="1" x14ac:dyDescent="0.3">
      <c r="P30" s="81"/>
      <c r="Q30" s="81"/>
      <c r="R30" s="81"/>
    </row>
    <row r="31" spans="16:18" ht="14.4" customHeight="1" x14ac:dyDescent="0.3">
      <c r="P31" s="81"/>
      <c r="Q31" s="81"/>
      <c r="R31" s="81"/>
    </row>
    <row r="32" spans="16:18" ht="14.4" customHeight="1" x14ac:dyDescent="0.3"/>
    <row r="33" ht="14.4" customHeight="1" x14ac:dyDescent="0.3"/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7">
    <mergeCell ref="P29:R31"/>
    <mergeCell ref="W98:X99"/>
    <mergeCell ref="N72:P74"/>
    <mergeCell ref="N77:O78"/>
    <mergeCell ref="N80:O81"/>
    <mergeCell ref="N83:O84"/>
    <mergeCell ref="W95:X96"/>
  </mergeCells>
  <pageMargins left="0.7" right="0.7" top="0.75" bottom="0.75" header="0.3" footer="0.3"/>
  <pageSetup scale="2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B909F-2E4A-45AC-9826-70A6410CAD22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spans="19:21" ht="68.400000000000006" customHeight="1" x14ac:dyDescent="0.3"/>
    <row r="26" spans="19:21" ht="24.75" customHeight="1" x14ac:dyDescent="0.3"/>
    <row r="27" spans="19:21" ht="22.5" customHeight="1" x14ac:dyDescent="0.3"/>
    <row r="28" spans="19:21" ht="29.4" customHeight="1" x14ac:dyDescent="0.3"/>
    <row r="29" spans="19:21" ht="29.4" customHeight="1" x14ac:dyDescent="0.3">
      <c r="S29" s="82">
        <f>NORMSINV(0.975)</f>
        <v>1.9599639845400536</v>
      </c>
      <c r="T29" s="83"/>
      <c r="U29" s="84"/>
    </row>
    <row r="30" spans="19:21" ht="14.4" customHeight="1" x14ac:dyDescent="0.3">
      <c r="S30" s="85"/>
      <c r="T30" s="86"/>
      <c r="U30" s="87"/>
    </row>
    <row r="31" spans="19:21" ht="14.4" customHeight="1" x14ac:dyDescent="0.3"/>
    <row r="32" spans="19:21" ht="14.4" customHeight="1" x14ac:dyDescent="0.3"/>
    <row r="33" spans="17:19" ht="14.4" customHeight="1" x14ac:dyDescent="0.3"/>
    <row r="40" spans="17:19" ht="14.4" customHeight="1" x14ac:dyDescent="0.3">
      <c r="Q40" s="88">
        <f xml:space="preserve"> ((1.96*2.72)/0.5)^2</f>
        <v>113.68677375999999</v>
      </c>
      <c r="R40" s="89"/>
      <c r="S40" s="90"/>
    </row>
    <row r="41" spans="17:19" ht="14.4" customHeight="1" x14ac:dyDescent="0.3">
      <c r="Q41" s="91"/>
      <c r="R41" s="92"/>
      <c r="S41" s="93"/>
    </row>
    <row r="42" spans="17:19" x14ac:dyDescent="0.3">
      <c r="Q42" s="94"/>
      <c r="R42" s="95"/>
      <c r="S42" s="96"/>
    </row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8">
    <mergeCell ref="S29:U30"/>
    <mergeCell ref="Q40:S42"/>
    <mergeCell ref="W95:X96"/>
    <mergeCell ref="W98:X99"/>
    <mergeCell ref="N72:P74"/>
    <mergeCell ref="N77:O78"/>
    <mergeCell ref="N80:O81"/>
    <mergeCell ref="N83:O84"/>
  </mergeCells>
  <pageMargins left="0.7" right="0.7" top="0.75" bottom="0.75" header="0.3" footer="0.3"/>
  <pageSetup scale="2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261A-2E2F-43D1-9B60-ABDE4C62B555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ht="68.400000000000006" customHeight="1" x14ac:dyDescent="0.3"/>
    <row r="26" ht="24.75" customHeight="1" x14ac:dyDescent="0.3"/>
    <row r="27" ht="22.5" customHeight="1" x14ac:dyDescent="0.3"/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6">
    <mergeCell ref="W98:X99"/>
    <mergeCell ref="N72:P74"/>
    <mergeCell ref="N77:O78"/>
    <mergeCell ref="N80:O81"/>
    <mergeCell ref="N83:O84"/>
    <mergeCell ref="W95:X96"/>
  </mergeCells>
  <pageMargins left="0.7" right="0.7" top="0.75" bottom="0.75" header="0.3" footer="0.3"/>
  <pageSetup scale="2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ht="68.400000000000006" customHeight="1" x14ac:dyDescent="0.3"/>
    <row r="26" ht="24.75" customHeight="1" x14ac:dyDescent="0.3"/>
    <row r="27" ht="22.5" customHeight="1" x14ac:dyDescent="0.3"/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6">
    <mergeCell ref="W95:X96"/>
    <mergeCell ref="W98:X99"/>
    <mergeCell ref="N72:P74"/>
    <mergeCell ref="N77:O78"/>
    <mergeCell ref="N80:O81"/>
    <mergeCell ref="N83:O84"/>
  </mergeCells>
  <pageMargins left="0.7" right="0.7" top="0.75" bottom="0.75" header="0.3" footer="0.3"/>
  <pageSetup scale="2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8:Y51"/>
  <sheetViews>
    <sheetView zoomScale="70" zoomScaleNormal="70" workbookViewId="0">
      <selection activeCell="AA34" sqref="AA34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8" spans="2:25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3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3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3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3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3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3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3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3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3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3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3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3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3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4" x14ac:dyDescent="0.3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3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3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3">
      <c r="C38" s="41"/>
      <c r="D38" s="41"/>
      <c r="E38" s="41"/>
      <c r="F38" s="41"/>
      <c r="G38" s="41"/>
      <c r="H38" s="41"/>
      <c r="I38" s="41"/>
      <c r="J38" s="41"/>
      <c r="K38" s="65"/>
      <c r="L38" s="41"/>
      <c r="M38" s="41"/>
    </row>
    <row r="39" spans="2:19" x14ac:dyDescent="0.3">
      <c r="C39" s="41"/>
      <c r="D39" s="41"/>
      <c r="E39" s="41"/>
      <c r="F39" s="41"/>
      <c r="G39" s="41"/>
      <c r="H39" s="41"/>
      <c r="I39" s="41"/>
      <c r="J39" s="41"/>
      <c r="K39" s="65"/>
      <c r="L39" s="41"/>
      <c r="M39" s="41"/>
    </row>
    <row r="40" spans="2:19" x14ac:dyDescent="0.3">
      <c r="C40" s="41"/>
      <c r="D40" s="41"/>
      <c r="E40" s="66"/>
      <c r="F40" s="66"/>
      <c r="G40" s="66"/>
      <c r="H40" s="66"/>
      <c r="I40" s="41"/>
      <c r="J40" s="41"/>
      <c r="K40" s="41"/>
      <c r="L40" s="41"/>
      <c r="M40" s="41"/>
    </row>
    <row r="41" spans="2:19" x14ac:dyDescent="0.3">
      <c r="C41" s="41"/>
      <c r="D41" s="41"/>
      <c r="E41" s="66"/>
      <c r="F41" s="66"/>
      <c r="G41" s="66"/>
      <c r="H41" s="66"/>
      <c r="I41" s="41"/>
      <c r="J41" s="41"/>
      <c r="K41" s="41"/>
      <c r="L41" s="41"/>
      <c r="M41" s="41"/>
    </row>
    <row r="42" spans="2:19" ht="15" customHeight="1" x14ac:dyDescent="0.3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3">
      <c r="M43" s="46"/>
      <c r="N43" s="47">
        <v>45</v>
      </c>
      <c r="O43" s="47"/>
      <c r="P43" s="47">
        <v>37</v>
      </c>
      <c r="Q43" s="46"/>
      <c r="R43" s="46"/>
    </row>
    <row r="44" spans="2:19" x14ac:dyDescent="0.3">
      <c r="M44" s="46"/>
      <c r="N44" s="47">
        <v>25</v>
      </c>
      <c r="O44" s="47"/>
      <c r="P44" s="47">
        <v>43</v>
      </c>
      <c r="Q44" s="46"/>
      <c r="R44" s="46"/>
    </row>
    <row r="45" spans="2:19" x14ac:dyDescent="0.3">
      <c r="M45" s="46"/>
      <c r="N45" s="47">
        <v>100</v>
      </c>
      <c r="O45" s="47"/>
      <c r="P45" s="47">
        <v>61</v>
      </c>
      <c r="Q45" s="46"/>
      <c r="R45" s="46"/>
    </row>
    <row r="46" spans="2:19" x14ac:dyDescent="0.3">
      <c r="M46" s="46"/>
      <c r="N46" s="47">
        <v>100</v>
      </c>
      <c r="O46" s="47"/>
      <c r="P46" s="47">
        <v>30</v>
      </c>
      <c r="Q46" s="46"/>
      <c r="R46" s="46"/>
    </row>
    <row r="47" spans="2:19" x14ac:dyDescent="0.3">
      <c r="M47" s="46"/>
      <c r="N47" s="48"/>
      <c r="O47" s="48"/>
      <c r="P47" s="46"/>
      <c r="Q47" s="46"/>
      <c r="R47" s="46"/>
    </row>
    <row r="48" spans="2:19" x14ac:dyDescent="0.3">
      <c r="M48" s="46"/>
      <c r="N48" s="48"/>
      <c r="O48" s="48"/>
      <c r="P48" s="46"/>
      <c r="Q48" s="46"/>
      <c r="R48" s="46"/>
    </row>
    <row r="51" spans="20:20" x14ac:dyDescent="0.3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2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6:S33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7" width="9.109375" style="1"/>
    <col min="18" max="18" width="19.6640625" style="1" customWidth="1"/>
    <col min="19" max="19" width="21" style="1" customWidth="1"/>
    <col min="20" max="16384" width="9.109375" style="1"/>
  </cols>
  <sheetData>
    <row r="16" spans="15:15" ht="24" thickBot="1" x14ac:dyDescent="0.5">
      <c r="O16" s="4">
        <v>1</v>
      </c>
    </row>
    <row r="17" spans="15:19" ht="24" thickBot="1" x14ac:dyDescent="0.5">
      <c r="O17" s="4">
        <v>5</v>
      </c>
      <c r="R17" s="15" t="s">
        <v>16</v>
      </c>
      <c r="S17" s="15"/>
    </row>
    <row r="18" spans="15:19" ht="24" thickBot="1" x14ac:dyDescent="0.5">
      <c r="O18" s="4">
        <v>7</v>
      </c>
      <c r="R18" s="16"/>
      <c r="S18" s="16"/>
    </row>
    <row r="19" spans="15:19" ht="24" thickBot="1" x14ac:dyDescent="0.5">
      <c r="O19" s="4">
        <v>10</v>
      </c>
      <c r="R19" s="16" t="s">
        <v>17</v>
      </c>
      <c r="S19" s="16">
        <v>18.8</v>
      </c>
    </row>
    <row r="20" spans="15:19" ht="24" thickBot="1" x14ac:dyDescent="0.5">
      <c r="O20" s="4">
        <v>10</v>
      </c>
      <c r="R20" s="16" t="s">
        <v>18</v>
      </c>
      <c r="S20" s="16">
        <v>7.9467673371699457</v>
      </c>
    </row>
    <row r="21" spans="15:19" ht="24" thickBot="1" x14ac:dyDescent="0.5">
      <c r="O21" s="4">
        <v>10</v>
      </c>
      <c r="R21" s="16" t="s">
        <v>19</v>
      </c>
      <c r="S21" s="16">
        <v>10</v>
      </c>
    </row>
    <row r="22" spans="15:19" ht="24" thickBot="1" x14ac:dyDescent="0.5">
      <c r="O22" s="4">
        <v>15</v>
      </c>
      <c r="R22" s="16" t="s">
        <v>20</v>
      </c>
      <c r="S22" s="16">
        <v>10</v>
      </c>
    </row>
    <row r="23" spans="15:19" ht="24" thickBot="1" x14ac:dyDescent="0.5">
      <c r="O23" s="4">
        <v>3</v>
      </c>
      <c r="R23" s="16" t="s">
        <v>21</v>
      </c>
      <c r="S23" s="16">
        <v>25.129884820888279</v>
      </c>
    </row>
    <row r="24" spans="15:19" ht="24" thickBot="1" x14ac:dyDescent="0.5">
      <c r="O24" s="4">
        <v>80</v>
      </c>
      <c r="R24" s="16" t="s">
        <v>22</v>
      </c>
      <c r="S24" s="16">
        <v>631.51111111111118</v>
      </c>
    </row>
    <row r="25" spans="15:19" ht="24" thickBot="1" x14ac:dyDescent="0.5">
      <c r="O25" s="4">
        <v>47</v>
      </c>
      <c r="R25" s="16" t="s">
        <v>23</v>
      </c>
      <c r="S25" s="16">
        <v>3.813526141361236</v>
      </c>
    </row>
    <row r="26" spans="15:19" ht="24" thickBot="1" x14ac:dyDescent="0.5">
      <c r="O26" s="4"/>
      <c r="R26" s="16" t="s">
        <v>24</v>
      </c>
      <c r="S26" s="16">
        <v>2.062724815025978</v>
      </c>
    </row>
    <row r="27" spans="15:19" ht="15" thickBot="1" x14ac:dyDescent="0.35">
      <c r="R27" s="16" t="s">
        <v>25</v>
      </c>
      <c r="S27" s="16">
        <v>79</v>
      </c>
    </row>
    <row r="28" spans="15:19" ht="15" thickBot="1" x14ac:dyDescent="0.35">
      <c r="R28" s="16" t="s">
        <v>26</v>
      </c>
      <c r="S28" s="16">
        <v>1</v>
      </c>
    </row>
    <row r="29" spans="15:19" ht="15" thickBot="1" x14ac:dyDescent="0.35">
      <c r="R29" s="16" t="s">
        <v>27</v>
      </c>
      <c r="S29" s="16">
        <v>80</v>
      </c>
    </row>
    <row r="30" spans="15:19" ht="15" thickBot="1" x14ac:dyDescent="0.35">
      <c r="R30" s="16" t="s">
        <v>28</v>
      </c>
      <c r="S30" s="16">
        <v>188</v>
      </c>
    </row>
    <row r="31" spans="15:19" ht="15" thickBot="1" x14ac:dyDescent="0.35">
      <c r="R31" s="16" t="s">
        <v>29</v>
      </c>
      <c r="S31" s="16">
        <v>10</v>
      </c>
    </row>
    <row r="32" spans="15:19" ht="15" thickBot="1" x14ac:dyDescent="0.35"/>
    <row r="33" spans="2:11" ht="26.4" thickBot="1" x14ac:dyDescent="0.35">
      <c r="B33" s="13">
        <v>1</v>
      </c>
      <c r="C33" s="14">
        <v>5</v>
      </c>
      <c r="D33" s="14">
        <v>7</v>
      </c>
      <c r="E33" s="14">
        <v>10</v>
      </c>
      <c r="F33" s="14">
        <v>10</v>
      </c>
      <c r="G33" s="14">
        <v>10</v>
      </c>
      <c r="H33" s="14">
        <v>15</v>
      </c>
      <c r="I33" s="14">
        <v>3</v>
      </c>
      <c r="J33" s="14">
        <v>80</v>
      </c>
      <c r="K33" s="14">
        <v>47</v>
      </c>
    </row>
  </sheetData>
  <pageMargins left="0.7" right="0.7" top="0.75" bottom="0.75" header="0.3" footer="0.3"/>
  <pageSetup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E3:R24"/>
  <sheetViews>
    <sheetView zoomScale="70" zoomScaleNormal="70" workbookViewId="0">
      <selection activeCell="O26" sqref="O26"/>
    </sheetView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97"/>
      <c r="F3" s="97"/>
      <c r="G3" s="97"/>
      <c r="H3" s="97"/>
    </row>
    <row r="4" spans="5:18" ht="21" x14ac:dyDescent="0.4">
      <c r="E4" s="30"/>
      <c r="F4" s="30"/>
      <c r="G4" s="30"/>
      <c r="H4" s="30"/>
    </row>
    <row r="5" spans="5:18" ht="21" x14ac:dyDescent="0.4">
      <c r="E5" s="30"/>
      <c r="F5" s="30"/>
      <c r="G5" s="30"/>
      <c r="H5" s="30"/>
    </row>
    <row r="6" spans="5:18" ht="21" x14ac:dyDescent="0.4">
      <c r="E6" s="31"/>
      <c r="F6" s="31"/>
      <c r="G6" s="31"/>
      <c r="H6" s="31"/>
    </row>
    <row r="7" spans="5:18" ht="21" x14ac:dyDescent="0.4">
      <c r="E7" s="31"/>
      <c r="F7" s="31"/>
      <c r="G7" s="31"/>
      <c r="H7" s="31"/>
    </row>
    <row r="8" spans="5:18" ht="27.6" x14ac:dyDescent="0.45">
      <c r="M8" s="32" t="s">
        <v>31</v>
      </c>
      <c r="N8" s="33"/>
      <c r="O8" s="33"/>
      <c r="P8" s="33"/>
      <c r="Q8" s="33"/>
      <c r="R8" s="33"/>
    </row>
    <row r="9" spans="5:18" ht="28.8" x14ac:dyDescent="0.55000000000000004">
      <c r="M9" s="21"/>
      <c r="N9" s="21"/>
      <c r="O9" s="33"/>
      <c r="P9" s="33"/>
    </row>
    <row r="10" spans="5:18" ht="27.6" x14ac:dyDescent="0.45">
      <c r="M10" s="34" t="s">
        <v>32</v>
      </c>
      <c r="N10" s="35">
        <v>5000</v>
      </c>
      <c r="O10" s="33"/>
      <c r="P10" s="33"/>
    </row>
    <row r="11" spans="5:18" ht="27.6" x14ac:dyDescent="0.45">
      <c r="M11" s="34"/>
      <c r="N11" s="36"/>
      <c r="O11" s="33"/>
      <c r="P11" s="33"/>
    </row>
    <row r="12" spans="5:18" ht="27.6" x14ac:dyDescent="0.45">
      <c r="M12" s="34" t="s">
        <v>33</v>
      </c>
      <c r="N12" s="35">
        <v>2</v>
      </c>
      <c r="O12" s="33"/>
      <c r="P12" s="33"/>
    </row>
    <row r="13" spans="5:18" ht="27.6" x14ac:dyDescent="0.45">
      <c r="M13" s="34"/>
      <c r="N13" s="36"/>
      <c r="O13" s="33"/>
      <c r="P13" s="33"/>
    </row>
    <row r="14" spans="5:18" ht="27.6" x14ac:dyDescent="0.45">
      <c r="M14" s="34" t="s">
        <v>34</v>
      </c>
      <c r="N14" s="35">
        <v>5</v>
      </c>
      <c r="O14" s="33"/>
      <c r="P14" s="33"/>
    </row>
    <row r="15" spans="5:18" ht="27.6" x14ac:dyDescent="0.45">
      <c r="M15" s="33"/>
      <c r="N15" s="37"/>
      <c r="O15" s="33"/>
      <c r="P15" s="33"/>
    </row>
    <row r="16" spans="5:18" ht="27.6" x14ac:dyDescent="0.45">
      <c r="M16" s="98" t="s">
        <v>35</v>
      </c>
      <c r="N16" s="98"/>
      <c r="O16" s="98"/>
      <c r="P16" s="98"/>
    </row>
    <row r="17" spans="13:18" ht="27.6" x14ac:dyDescent="0.45">
      <c r="M17" s="33"/>
      <c r="N17" s="37"/>
      <c r="O17" s="33"/>
      <c r="P17" s="33"/>
    </row>
    <row r="18" spans="13:18" ht="27.6" x14ac:dyDescent="0.45">
      <c r="M18" s="38" t="s">
        <v>36</v>
      </c>
      <c r="N18" s="39"/>
      <c r="O18" s="33"/>
      <c r="P18" s="33"/>
    </row>
    <row r="19" spans="13:18" ht="31.2" x14ac:dyDescent="0.6">
      <c r="M19" s="34"/>
      <c r="N19" s="36"/>
      <c r="O19" s="33"/>
      <c r="P19" s="33"/>
      <c r="Q19" s="99"/>
      <c r="R19" s="99"/>
    </row>
    <row r="20" spans="13:18" ht="27.6" x14ac:dyDescent="0.45">
      <c r="M20" s="34" t="s">
        <v>37</v>
      </c>
      <c r="N20" s="40">
        <f>N10+N18*N12</f>
        <v>5000</v>
      </c>
      <c r="O20" s="33"/>
      <c r="P20" s="33"/>
    </row>
    <row r="21" spans="13:18" ht="27.6" x14ac:dyDescent="0.45">
      <c r="M21" s="34"/>
      <c r="N21" s="36"/>
      <c r="O21" s="33"/>
      <c r="P21" s="33"/>
    </row>
    <row r="22" spans="13:18" ht="27.6" x14ac:dyDescent="0.45">
      <c r="M22" s="34" t="s">
        <v>38</v>
      </c>
      <c r="N22" s="40">
        <f>N14*N18</f>
        <v>0</v>
      </c>
      <c r="O22" s="33"/>
      <c r="P22" s="33"/>
    </row>
    <row r="23" spans="13:18" ht="27.6" x14ac:dyDescent="0.45">
      <c r="M23" s="34"/>
      <c r="N23" s="36"/>
      <c r="O23" s="33"/>
      <c r="P23" s="33"/>
    </row>
    <row r="24" spans="13:18" ht="27.6" x14ac:dyDescent="0.45">
      <c r="M24" s="34" t="s">
        <v>39</v>
      </c>
      <c r="N24" s="40">
        <f>N22-N20</f>
        <v>-5000</v>
      </c>
      <c r="O24" s="33"/>
      <c r="P24" s="33"/>
    </row>
  </sheetData>
  <mergeCells count="3">
    <mergeCell ref="E3:H3"/>
    <mergeCell ref="M16:P16"/>
    <mergeCell ref="Q19:R19"/>
  </mergeCells>
  <pageMargins left="0.7" right="0.7" top="0.75" bottom="0.75" header="0.3" footer="0.3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O12:R26"/>
  <sheetViews>
    <sheetView zoomScale="70" zoomScaleNormal="70" workbookViewId="0">
      <selection activeCell="C8" sqref="C8"/>
    </sheetView>
  </sheetViews>
  <sheetFormatPr defaultColWidth="9.109375" defaultRowHeight="14.4" x14ac:dyDescent="0.3"/>
  <cols>
    <col min="1" max="14" width="9.109375" style="1"/>
    <col min="15" max="15" width="14.33203125" style="1" customWidth="1"/>
    <col min="16" max="16384" width="9.109375" style="1"/>
  </cols>
  <sheetData>
    <row r="12" spans="15:15" ht="25.8" x14ac:dyDescent="0.5">
      <c r="O12" s="8">
        <v>2</v>
      </c>
    </row>
    <row r="13" spans="15:15" ht="25.8" x14ac:dyDescent="0.5">
      <c r="O13" s="8">
        <v>4</v>
      </c>
    </row>
    <row r="14" spans="15:15" ht="25.8" x14ac:dyDescent="0.5">
      <c r="O14" s="8">
        <v>6</v>
      </c>
    </row>
    <row r="15" spans="15:15" ht="25.8" x14ac:dyDescent="0.5">
      <c r="O15" s="8">
        <v>7</v>
      </c>
    </row>
    <row r="16" spans="15:15" ht="25.8" x14ac:dyDescent="0.5">
      <c r="O16" s="8">
        <v>7</v>
      </c>
    </row>
    <row r="17" spans="15:18" ht="25.8" x14ac:dyDescent="0.5">
      <c r="O17" s="8">
        <v>17</v>
      </c>
    </row>
    <row r="18" spans="15:18" ht="25.8" x14ac:dyDescent="0.5">
      <c r="O18" s="8">
        <v>8</v>
      </c>
    </row>
    <row r="19" spans="15:18" ht="25.8" x14ac:dyDescent="0.5">
      <c r="O19" s="8">
        <v>9</v>
      </c>
    </row>
    <row r="20" spans="15:18" ht="25.8" x14ac:dyDescent="0.5">
      <c r="O20" s="8">
        <v>20</v>
      </c>
    </row>
    <row r="21" spans="15:18" ht="25.8" x14ac:dyDescent="0.5">
      <c r="O21" s="8">
        <v>1</v>
      </c>
    </row>
    <row r="22" spans="15:18" ht="25.8" x14ac:dyDescent="0.5">
      <c r="O22" s="8"/>
    </row>
    <row r="25" spans="15:18" ht="15" customHeight="1" x14ac:dyDescent="0.3">
      <c r="P25" s="100" t="s">
        <v>30</v>
      </c>
      <c r="Q25" s="100"/>
      <c r="R25" s="100"/>
    </row>
    <row r="26" spans="15:18" ht="15" customHeight="1" x14ac:dyDescent="0.3">
      <c r="P26" s="100"/>
      <c r="Q26" s="100"/>
      <c r="R26" s="100"/>
    </row>
  </sheetData>
  <mergeCells count="1">
    <mergeCell ref="P25:R26"/>
  </mergeCells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RowColHeaders="0" zoomScale="70" zoomScaleNormal="70" workbookViewId="0"/>
  </sheetViews>
  <sheetFormatPr defaultColWidth="9.109375" defaultRowHeight="14.4" x14ac:dyDescent="0.3"/>
  <cols>
    <col min="1" max="16384" width="9.109375" style="1"/>
  </cols>
  <sheetData/>
  <sheetProtection algorithmName="SHA-512" hashValue="lO0gsWzNagWHCkGKMTBWZICkdlkZ554YvNNhJR7woLeozMPPGgxG9kC6Ix/zhgB9jMsyRf4fqg0QVLSDph4Q9Q==" saltValue="NBUZTRTRGoLfJGHR4B5KYQ==" spinCount="100000" sheet="1" objects="1" scenarios="1"/>
  <pageMargins left="0.7" right="0.7" top="0.75" bottom="0.75" header="0.3" footer="0.3"/>
  <pageSetup scale="5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6:R27"/>
  <sheetViews>
    <sheetView zoomScale="70" zoomScaleNormal="70" workbookViewId="0">
      <selection activeCell="O30" sqref="O30"/>
    </sheetView>
  </sheetViews>
  <sheetFormatPr defaultColWidth="9.109375" defaultRowHeight="14.4" x14ac:dyDescent="0.3"/>
  <cols>
    <col min="1" max="1" width="9.109375" style="1"/>
    <col min="2" max="2" width="17.5546875" style="1" customWidth="1"/>
    <col min="3" max="3" width="17.109375" style="1" customWidth="1"/>
    <col min="4" max="4" width="16.88671875" style="1" customWidth="1"/>
    <col min="5" max="6" width="15.88671875" style="1" customWidth="1"/>
    <col min="7" max="13" width="9.109375" style="1"/>
    <col min="14" max="14" width="13.44140625" style="1" customWidth="1"/>
    <col min="15" max="15" width="16.33203125" style="1" customWidth="1"/>
    <col min="16" max="16" width="17.109375" style="1" customWidth="1"/>
    <col min="17" max="17" width="17.33203125" style="1" customWidth="1"/>
    <col min="18" max="18" width="16.6640625" style="1" customWidth="1"/>
    <col min="19" max="16384" width="9.109375" style="1"/>
  </cols>
  <sheetData>
    <row r="16" ht="15" thickBot="1" x14ac:dyDescent="0.35"/>
    <row r="17" spans="2:18" ht="68.400000000000006" customHeight="1" thickBot="1" x14ac:dyDescent="0.35">
      <c r="B17" s="19" t="s">
        <v>15</v>
      </c>
      <c r="C17" s="20" t="s">
        <v>0</v>
      </c>
      <c r="N17" s="19" t="s">
        <v>15</v>
      </c>
      <c r="O17" s="20" t="s">
        <v>0</v>
      </c>
      <c r="P17" s="20" t="s">
        <v>1</v>
      </c>
      <c r="Q17" s="20" t="s">
        <v>2</v>
      </c>
      <c r="R17" s="20" t="s">
        <v>9</v>
      </c>
    </row>
    <row r="18" spans="2:18" ht="21.6" thickBot="1" x14ac:dyDescent="0.35">
      <c r="B18" s="2">
        <v>1</v>
      </c>
      <c r="C18" s="3">
        <v>6</v>
      </c>
      <c r="N18" s="2">
        <v>1</v>
      </c>
      <c r="O18" s="3">
        <v>6</v>
      </c>
      <c r="P18" s="18">
        <f>O18/O26</f>
        <v>0.375</v>
      </c>
      <c r="Q18" s="17">
        <f>O18</f>
        <v>6</v>
      </c>
      <c r="R18" s="18">
        <f>P18</f>
        <v>0.375</v>
      </c>
    </row>
    <row r="19" spans="2:18" ht="21.6" thickBot="1" x14ac:dyDescent="0.35">
      <c r="B19" s="2">
        <v>2</v>
      </c>
      <c r="C19" s="3">
        <v>18</v>
      </c>
      <c r="N19" s="2">
        <v>2</v>
      </c>
      <c r="O19" s="3">
        <v>18</v>
      </c>
      <c r="P19" s="18">
        <f>O19/$O$26</f>
        <v>1.125</v>
      </c>
      <c r="Q19" s="17">
        <f>Q18+O19</f>
        <v>24</v>
      </c>
      <c r="R19" s="18">
        <f>R18+P19</f>
        <v>1.5</v>
      </c>
    </row>
    <row r="20" spans="2:18" ht="21.6" thickBot="1" x14ac:dyDescent="0.35">
      <c r="B20" s="2">
        <v>3</v>
      </c>
      <c r="C20" s="3">
        <v>34</v>
      </c>
      <c r="N20" s="2">
        <v>3</v>
      </c>
      <c r="O20" s="3">
        <v>34</v>
      </c>
      <c r="P20" s="18">
        <f t="shared" ref="P20:P25" si="0">O20/$O$26</f>
        <v>2.125</v>
      </c>
      <c r="Q20" s="17">
        <f t="shared" ref="Q20:Q25" si="1">Q19+O20</f>
        <v>58</v>
      </c>
      <c r="R20" s="18">
        <f t="shared" ref="R20:R25" si="2">R19+P20</f>
        <v>3.625</v>
      </c>
    </row>
    <row r="21" spans="2:18" ht="21.6" thickBot="1" x14ac:dyDescent="0.35">
      <c r="B21" s="2">
        <v>4</v>
      </c>
      <c r="C21" s="3">
        <v>48</v>
      </c>
      <c r="N21" s="2">
        <v>4</v>
      </c>
      <c r="O21" s="3">
        <v>48</v>
      </c>
      <c r="P21" s="18">
        <f t="shared" si="0"/>
        <v>3</v>
      </c>
      <c r="Q21" s="17">
        <f t="shared" si="1"/>
        <v>106</v>
      </c>
      <c r="R21" s="18">
        <f t="shared" si="2"/>
        <v>6.625</v>
      </c>
    </row>
    <row r="22" spans="2:18" ht="21.6" thickBot="1" x14ac:dyDescent="0.35">
      <c r="B22" s="2">
        <v>5</v>
      </c>
      <c r="C22" s="3">
        <v>38</v>
      </c>
      <c r="N22" s="2">
        <v>5</v>
      </c>
      <c r="O22" s="3">
        <v>38</v>
      </c>
      <c r="P22" s="18">
        <f t="shared" si="0"/>
        <v>2.375</v>
      </c>
      <c r="Q22" s="17">
        <f t="shared" si="1"/>
        <v>144</v>
      </c>
      <c r="R22" s="18">
        <f t="shared" si="2"/>
        <v>9</v>
      </c>
    </row>
    <row r="23" spans="2:18" ht="21.6" thickBot="1" x14ac:dyDescent="0.35">
      <c r="B23" s="2">
        <v>6</v>
      </c>
      <c r="C23" s="3">
        <v>34</v>
      </c>
      <c r="N23" s="2">
        <v>6</v>
      </c>
      <c r="O23" s="3">
        <v>34</v>
      </c>
      <c r="P23" s="18">
        <f t="shared" si="0"/>
        <v>2.125</v>
      </c>
      <c r="Q23" s="17">
        <f t="shared" si="1"/>
        <v>178</v>
      </c>
      <c r="R23" s="18">
        <f t="shared" si="2"/>
        <v>11.125</v>
      </c>
    </row>
    <row r="24" spans="2:18" ht="21.6" thickBot="1" x14ac:dyDescent="0.35">
      <c r="B24" s="2">
        <v>7</v>
      </c>
      <c r="C24" s="3">
        <v>16</v>
      </c>
      <c r="N24" s="2">
        <v>7</v>
      </c>
      <c r="O24" s="3">
        <v>16</v>
      </c>
      <c r="P24" s="18">
        <f t="shared" si="0"/>
        <v>1</v>
      </c>
      <c r="Q24" s="17">
        <f t="shared" si="1"/>
        <v>194</v>
      </c>
      <c r="R24" s="18">
        <f t="shared" si="2"/>
        <v>12.125</v>
      </c>
    </row>
    <row r="25" spans="2:18" ht="21.6" thickBot="1" x14ac:dyDescent="0.35">
      <c r="B25" s="2">
        <v>8</v>
      </c>
      <c r="C25" s="3">
        <v>6</v>
      </c>
      <c r="N25" s="2">
        <v>8</v>
      </c>
      <c r="O25" s="3">
        <v>6</v>
      </c>
      <c r="P25" s="18">
        <f t="shared" si="0"/>
        <v>0.375</v>
      </c>
      <c r="Q25" s="17">
        <f t="shared" si="1"/>
        <v>200</v>
      </c>
      <c r="R25" s="18">
        <f t="shared" si="2"/>
        <v>12.5</v>
      </c>
    </row>
    <row r="26" spans="2:18" ht="24.75" customHeight="1" thickBot="1" x14ac:dyDescent="0.35">
      <c r="B26" s="2">
        <v>9</v>
      </c>
      <c r="C26" s="3">
        <v>16</v>
      </c>
      <c r="N26" s="2">
        <v>9</v>
      </c>
      <c r="O26" s="3">
        <v>16</v>
      </c>
      <c r="P26" s="18">
        <f t="shared" ref="P26:P27" si="3">O26/$O$26</f>
        <v>1</v>
      </c>
      <c r="Q26" s="17">
        <f t="shared" ref="Q26:Q27" si="4">Q25+O26</f>
        <v>216</v>
      </c>
      <c r="R26" s="18">
        <f t="shared" ref="R26:R27" si="5">R25+P26</f>
        <v>13.5</v>
      </c>
    </row>
    <row r="27" spans="2:18" ht="21.6" thickBot="1" x14ac:dyDescent="0.35">
      <c r="B27" s="2">
        <v>10</v>
      </c>
      <c r="C27" s="3">
        <v>6</v>
      </c>
      <c r="N27" s="2">
        <v>10</v>
      </c>
      <c r="O27" s="3">
        <v>6</v>
      </c>
      <c r="P27" s="18">
        <f t="shared" si="3"/>
        <v>0.375</v>
      </c>
      <c r="Q27" s="17">
        <f t="shared" si="4"/>
        <v>222</v>
      </c>
      <c r="R27" s="18">
        <f t="shared" si="5"/>
        <v>13.875</v>
      </c>
    </row>
  </sheetData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11:O32"/>
  <sheetViews>
    <sheetView zoomScale="70" zoomScaleNormal="70" workbookViewId="0">
      <selection activeCell="P24" sqref="P24"/>
    </sheetView>
  </sheetViews>
  <sheetFormatPr defaultColWidth="9.109375" defaultRowHeight="14.4" x14ac:dyDescent="0.3"/>
  <cols>
    <col min="1" max="22" width="9.109375" style="1"/>
    <col min="23" max="23" width="11.6640625" style="1" bestFit="1" customWidth="1"/>
    <col min="24" max="24" width="10.6640625" style="1" bestFit="1" customWidth="1"/>
    <col min="25" max="25" width="11" style="1" bestFit="1" customWidth="1"/>
    <col min="26" max="16384" width="9.109375" style="1"/>
  </cols>
  <sheetData>
    <row r="11" spans="14:15" ht="14.4" customHeight="1" x14ac:dyDescent="0.3"/>
    <row r="12" spans="14:15" ht="14.4" customHeight="1" x14ac:dyDescent="0.3"/>
    <row r="15" spans="14:15" ht="15" customHeight="1" x14ac:dyDescent="0.3">
      <c r="N15" s="59">
        <f>STANDARDIZE(275,250,25)</f>
        <v>1</v>
      </c>
      <c r="O15" s="60"/>
    </row>
    <row r="16" spans="14:15" ht="15" customHeight="1" x14ac:dyDescent="0.3">
      <c r="N16" s="61"/>
      <c r="O16" s="62"/>
    </row>
    <row r="19" ht="15" customHeight="1" x14ac:dyDescent="0.3"/>
    <row r="20" ht="15" customHeight="1" x14ac:dyDescent="0.3"/>
    <row r="23" ht="15" customHeight="1" x14ac:dyDescent="0.3"/>
    <row r="24" ht="15" customHeight="1" x14ac:dyDescent="0.3"/>
    <row r="27" ht="15" customHeight="1" x14ac:dyDescent="0.3"/>
    <row r="28" ht="15" customHeight="1" x14ac:dyDescent="0.3"/>
    <row r="31" ht="15" customHeight="1" x14ac:dyDescent="0.3"/>
    <row r="32" ht="15" customHeight="1" x14ac:dyDescent="0.3"/>
  </sheetData>
  <mergeCells count="1">
    <mergeCell ref="N15:O16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E21:Q28"/>
  <sheetViews>
    <sheetView zoomScale="70" zoomScaleNormal="70" workbookViewId="0">
      <selection activeCell="D9" sqref="D9"/>
    </sheetView>
  </sheetViews>
  <sheetFormatPr defaultColWidth="9.109375" defaultRowHeight="14.4" x14ac:dyDescent="0.3"/>
  <cols>
    <col min="1" max="4" width="9.109375" style="1"/>
    <col min="5" max="5" width="21" style="1" customWidth="1"/>
    <col min="6" max="6" width="18.109375" style="1" customWidth="1"/>
    <col min="7" max="7" width="18.5546875" style="1" customWidth="1"/>
    <col min="8" max="8" width="13" style="1" customWidth="1"/>
    <col min="9" max="12" width="9.109375" style="1"/>
    <col min="13" max="13" width="21.33203125" style="1" customWidth="1"/>
    <col min="14" max="14" width="24.44140625" style="1" customWidth="1"/>
    <col min="15" max="15" width="10.33203125" style="1" customWidth="1"/>
    <col min="16" max="16" width="9.109375" style="1"/>
    <col min="17" max="17" width="10.6640625" style="1" bestFit="1" customWidth="1"/>
    <col min="18" max="16384" width="9.109375" style="1"/>
  </cols>
  <sheetData>
    <row r="21" spans="5:17" ht="14.4" customHeight="1" x14ac:dyDescent="0.3"/>
    <row r="22" spans="5:17" ht="14.4" customHeight="1" x14ac:dyDescent="0.3"/>
    <row r="23" spans="5:17" ht="23.4" x14ac:dyDescent="0.3">
      <c r="E23" s="7"/>
      <c r="F23" s="63" t="s">
        <v>8</v>
      </c>
      <c r="G23" s="64"/>
      <c r="M23" s="7"/>
      <c r="N23" s="63" t="s">
        <v>8</v>
      </c>
      <c r="O23" s="64"/>
    </row>
    <row r="24" spans="5:17" ht="23.4" x14ac:dyDescent="0.3">
      <c r="E24" s="9" t="s">
        <v>3</v>
      </c>
      <c r="F24" s="10" t="s">
        <v>7</v>
      </c>
      <c r="G24" s="10" t="s">
        <v>6</v>
      </c>
      <c r="M24" s="9" t="s">
        <v>3</v>
      </c>
      <c r="N24" s="10" t="s">
        <v>7</v>
      </c>
      <c r="O24" s="10" t="s">
        <v>6</v>
      </c>
    </row>
    <row r="25" spans="5:17" ht="23.4" x14ac:dyDescent="0.4">
      <c r="E25" s="5" t="s">
        <v>5</v>
      </c>
      <c r="F25" s="6">
        <v>10</v>
      </c>
      <c r="G25" s="6">
        <v>10</v>
      </c>
      <c r="M25" s="5" t="s">
        <v>5</v>
      </c>
      <c r="N25" s="6">
        <v>10</v>
      </c>
      <c r="O25" s="6">
        <v>10</v>
      </c>
      <c r="Q25" s="28">
        <f>F25*F28+G25*G28</f>
        <v>10</v>
      </c>
    </row>
    <row r="26" spans="5:17" ht="23.4" x14ac:dyDescent="0.4">
      <c r="E26" s="5" t="s">
        <v>11</v>
      </c>
      <c r="F26" s="6">
        <v>12</v>
      </c>
      <c r="G26" s="6">
        <v>7</v>
      </c>
      <c r="M26" s="5" t="s">
        <v>11</v>
      </c>
      <c r="N26" s="6">
        <v>12</v>
      </c>
      <c r="O26" s="6">
        <v>7</v>
      </c>
      <c r="Q26" s="27">
        <f>N26*N28+O26*O28</f>
        <v>10.499999999999998</v>
      </c>
    </row>
    <row r="27" spans="5:17" ht="23.4" x14ac:dyDescent="0.4">
      <c r="E27" s="5" t="s">
        <v>4</v>
      </c>
      <c r="F27" s="6">
        <v>2</v>
      </c>
      <c r="G27" s="6">
        <v>-4</v>
      </c>
      <c r="M27" s="5" t="s">
        <v>4</v>
      </c>
      <c r="N27" s="6">
        <v>2</v>
      </c>
      <c r="O27" s="6">
        <v>-4</v>
      </c>
      <c r="Q27" s="29">
        <f>F27*F28+G27*G28</f>
        <v>0.19999999999999996</v>
      </c>
    </row>
    <row r="28" spans="5:17" ht="23.4" x14ac:dyDescent="0.3">
      <c r="E28" s="11" t="s">
        <v>10</v>
      </c>
      <c r="F28" s="12">
        <v>0.7</v>
      </c>
      <c r="G28" s="12">
        <v>0.3</v>
      </c>
      <c r="M28" s="11" t="s">
        <v>10</v>
      </c>
      <c r="N28" s="12">
        <v>0.7</v>
      </c>
      <c r="O28" s="12">
        <v>0.3</v>
      </c>
    </row>
  </sheetData>
  <mergeCells count="2">
    <mergeCell ref="F23:G23"/>
    <mergeCell ref="N23:O23"/>
  </mergeCells>
  <pageMargins left="0.7" right="0.7" top="0.75" bottom="0.75" header="0.3" footer="0.3"/>
  <pageSetup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E17:Q32"/>
  <sheetViews>
    <sheetView zoomScale="70" zoomScaleNormal="70" workbookViewId="0">
      <selection activeCell="J5" sqref="J5"/>
    </sheetView>
  </sheetViews>
  <sheetFormatPr defaultColWidth="9.109375" defaultRowHeight="14.4" x14ac:dyDescent="0.3"/>
  <cols>
    <col min="1" max="4" width="9.109375" style="1"/>
    <col min="5" max="5" width="21" style="1" customWidth="1"/>
    <col min="6" max="6" width="18.109375" style="1" customWidth="1"/>
    <col min="7" max="7" width="18.5546875" style="1" customWidth="1"/>
    <col min="8" max="8" width="13" style="1" customWidth="1"/>
    <col min="9" max="13" width="9.109375" style="1"/>
    <col min="14" max="14" width="22.5546875" style="1" customWidth="1"/>
    <col min="15" max="15" width="24.109375" style="1" customWidth="1"/>
    <col min="16" max="16" width="15.88671875" style="1" customWidth="1"/>
    <col min="17" max="17" width="10.6640625" style="1" bestFit="1" customWidth="1"/>
    <col min="18" max="16384" width="9.109375" style="1"/>
  </cols>
  <sheetData>
    <row r="17" spans="5:17" ht="23.4" x14ac:dyDescent="0.3">
      <c r="N17" s="7"/>
      <c r="O17" s="63" t="s">
        <v>8</v>
      </c>
      <c r="P17" s="64"/>
    </row>
    <row r="18" spans="5:17" ht="23.4" x14ac:dyDescent="0.3">
      <c r="N18" s="9" t="s">
        <v>3</v>
      </c>
      <c r="O18" s="10" t="s">
        <v>7</v>
      </c>
      <c r="P18" s="10" t="s">
        <v>6</v>
      </c>
    </row>
    <row r="19" spans="5:17" ht="23.4" x14ac:dyDescent="0.35">
      <c r="N19" s="5" t="s">
        <v>12</v>
      </c>
      <c r="O19" s="6">
        <v>10</v>
      </c>
      <c r="P19" s="6">
        <v>5</v>
      </c>
      <c r="Q19" s="24">
        <f>O19*O22+P19*P22</f>
        <v>7.5</v>
      </c>
    </row>
    <row r="20" spans="5:17" ht="23.4" x14ac:dyDescent="0.35">
      <c r="N20" s="5" t="s">
        <v>13</v>
      </c>
      <c r="O20" s="6">
        <v>12</v>
      </c>
      <c r="P20" s="6">
        <v>7</v>
      </c>
      <c r="Q20" s="24">
        <f>O20*O22+P20*P22</f>
        <v>9.5</v>
      </c>
    </row>
    <row r="21" spans="5:17" ht="23.4" x14ac:dyDescent="0.3">
      <c r="N21" s="5" t="s">
        <v>14</v>
      </c>
      <c r="O21" s="6">
        <v>20</v>
      </c>
      <c r="P21" s="6">
        <v>10</v>
      </c>
      <c r="Q21" s="25">
        <f>O21*O22+P21*P22</f>
        <v>15</v>
      </c>
    </row>
    <row r="22" spans="5:17" ht="23.4" x14ac:dyDescent="0.3">
      <c r="O22" s="22">
        <v>0.5</v>
      </c>
      <c r="P22" s="22">
        <v>0.5</v>
      </c>
    </row>
    <row r="25" spans="5:17" ht="23.4" x14ac:dyDescent="0.3">
      <c r="N25" s="7"/>
      <c r="O25" s="63" t="s">
        <v>8</v>
      </c>
      <c r="P25" s="64"/>
    </row>
    <row r="26" spans="5:17" ht="21" customHeight="1" x14ac:dyDescent="0.3">
      <c r="N26" s="9" t="s">
        <v>3</v>
      </c>
      <c r="O26" s="10" t="s">
        <v>7</v>
      </c>
      <c r="P26" s="10" t="s">
        <v>6</v>
      </c>
    </row>
    <row r="27" spans="5:17" ht="21.75" customHeight="1" x14ac:dyDescent="0.3">
      <c r="N27" s="5" t="s">
        <v>12</v>
      </c>
      <c r="O27" s="6">
        <v>10</v>
      </c>
      <c r="P27" s="6">
        <v>5</v>
      </c>
      <c r="Q27" s="23">
        <f>O27*0.7+P27*0.3</f>
        <v>8.5</v>
      </c>
    </row>
    <row r="28" spans="5:17" ht="23.4" x14ac:dyDescent="0.3">
      <c r="E28" s="7"/>
      <c r="F28" s="63" t="s">
        <v>8</v>
      </c>
      <c r="G28" s="64"/>
      <c r="N28" s="5" t="s">
        <v>13</v>
      </c>
      <c r="O28" s="6">
        <v>12</v>
      </c>
      <c r="P28" s="6">
        <v>7</v>
      </c>
      <c r="Q28" s="23">
        <f>O28*0.7+P28*0.3</f>
        <v>10.499999999999998</v>
      </c>
    </row>
    <row r="29" spans="5:17" ht="23.4" x14ac:dyDescent="0.3">
      <c r="E29" s="9" t="s">
        <v>3</v>
      </c>
      <c r="F29" s="10" t="s">
        <v>7</v>
      </c>
      <c r="G29" s="10" t="s">
        <v>6</v>
      </c>
      <c r="N29" s="5" t="s">
        <v>14</v>
      </c>
      <c r="O29" s="6">
        <v>20</v>
      </c>
      <c r="P29" s="6">
        <v>10</v>
      </c>
      <c r="Q29" s="26">
        <f>O29*0.7+P29*0.3</f>
        <v>17</v>
      </c>
    </row>
    <row r="30" spans="5:17" ht="23.4" x14ac:dyDescent="0.3">
      <c r="E30" s="5" t="s">
        <v>12</v>
      </c>
      <c r="F30" s="6">
        <v>10</v>
      </c>
      <c r="G30" s="6">
        <v>5</v>
      </c>
      <c r="O30" s="22">
        <v>0.7</v>
      </c>
      <c r="P30" s="22">
        <v>0.3</v>
      </c>
    </row>
    <row r="31" spans="5:17" ht="23.4" x14ac:dyDescent="0.3">
      <c r="E31" s="5" t="s">
        <v>13</v>
      </c>
      <c r="F31" s="6">
        <v>12</v>
      </c>
      <c r="G31" s="6">
        <v>7</v>
      </c>
    </row>
    <row r="32" spans="5:17" ht="23.4" x14ac:dyDescent="0.3">
      <c r="E32" s="5" t="s">
        <v>14</v>
      </c>
      <c r="F32" s="6">
        <v>20</v>
      </c>
      <c r="G32" s="6">
        <v>10</v>
      </c>
    </row>
  </sheetData>
  <mergeCells count="3">
    <mergeCell ref="F28:G28"/>
    <mergeCell ref="O17:P17"/>
    <mergeCell ref="O25:P25"/>
  </mergeCells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D17:T29"/>
  <sheetViews>
    <sheetView zoomScale="70" zoomScaleNormal="70" workbookViewId="0">
      <selection activeCell="G29" sqref="G29"/>
    </sheetView>
  </sheetViews>
  <sheetFormatPr defaultColWidth="9.109375" defaultRowHeight="14.4" x14ac:dyDescent="0.3"/>
  <cols>
    <col min="1" max="3" width="9.109375" style="1"/>
    <col min="4" max="4" width="21.44140625" style="1" customWidth="1"/>
    <col min="5" max="5" width="19.88671875" style="1" customWidth="1"/>
    <col min="6" max="6" width="19.6640625" style="1" customWidth="1"/>
    <col min="7" max="7" width="22.44140625" style="1" customWidth="1"/>
    <col min="8" max="8" width="9.109375" style="1"/>
    <col min="9" max="9" width="9" style="1" customWidth="1"/>
    <col min="10" max="10" width="8.6640625" style="1" customWidth="1"/>
    <col min="11" max="11" width="9.44140625" style="1" customWidth="1"/>
    <col min="12" max="12" width="10.44140625" style="1" customWidth="1"/>
    <col min="13" max="13" width="8.6640625" style="1" customWidth="1"/>
    <col min="14" max="16384" width="9.109375" style="1"/>
  </cols>
  <sheetData>
    <row r="17" spans="4:20" ht="15" customHeight="1" x14ac:dyDescent="0.3">
      <c r="R17" s="50"/>
      <c r="S17" s="51"/>
      <c r="T17" s="51"/>
    </row>
    <row r="18" spans="4:20" ht="15" customHeight="1" x14ac:dyDescent="0.3">
      <c r="R18" s="51"/>
      <c r="S18" s="52"/>
      <c r="T18" s="52"/>
    </row>
    <row r="24" spans="4:20" ht="25.8" x14ac:dyDescent="0.3">
      <c r="D24" s="53"/>
      <c r="E24" s="53"/>
    </row>
    <row r="25" spans="4:20" ht="25.8" x14ac:dyDescent="0.3">
      <c r="D25" s="53"/>
      <c r="E25" s="53"/>
    </row>
    <row r="26" spans="4:20" ht="25.8" x14ac:dyDescent="0.3">
      <c r="D26" s="53"/>
      <c r="E26" s="53"/>
    </row>
    <row r="27" spans="4:20" ht="25.8" x14ac:dyDescent="0.3">
      <c r="D27" s="53"/>
      <c r="E27" s="53"/>
    </row>
    <row r="28" spans="4:20" ht="25.8" x14ac:dyDescent="0.3">
      <c r="D28" s="53"/>
      <c r="E28" s="53"/>
    </row>
    <row r="29" spans="4:20" ht="25.8" x14ac:dyDescent="0.3">
      <c r="D29" s="53"/>
      <c r="E29" s="53"/>
    </row>
  </sheetData>
  <pageMargins left="0.7" right="0.7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8:Y51"/>
  <sheetViews>
    <sheetView zoomScale="70" zoomScaleNormal="70" workbookViewId="0">
      <selection activeCell="J30" sqref="J30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8" spans="2:25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3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3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3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3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3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3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3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3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3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3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3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3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3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4" x14ac:dyDescent="0.3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3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3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3">
      <c r="C38" s="41"/>
      <c r="D38" s="41"/>
      <c r="E38" s="41"/>
      <c r="F38" s="41"/>
      <c r="G38" s="41"/>
      <c r="H38" s="41"/>
      <c r="I38" s="41"/>
      <c r="J38" s="41"/>
      <c r="K38" s="65"/>
      <c r="L38" s="41"/>
      <c r="M38" s="41"/>
    </row>
    <row r="39" spans="2:19" x14ac:dyDescent="0.3">
      <c r="C39" s="41"/>
      <c r="D39" s="41"/>
      <c r="E39" s="41"/>
      <c r="F39" s="41"/>
      <c r="G39" s="41"/>
      <c r="H39" s="41"/>
      <c r="I39" s="41"/>
      <c r="J39" s="41"/>
      <c r="K39" s="65"/>
      <c r="L39" s="41"/>
      <c r="M39" s="41"/>
    </row>
    <row r="40" spans="2:19" x14ac:dyDescent="0.3">
      <c r="C40" s="41"/>
      <c r="D40" s="41"/>
      <c r="E40" s="66"/>
      <c r="F40" s="66"/>
      <c r="G40" s="66"/>
      <c r="H40" s="66"/>
      <c r="I40" s="41"/>
      <c r="J40" s="41"/>
      <c r="K40" s="41"/>
      <c r="L40" s="41"/>
      <c r="M40" s="41"/>
    </row>
    <row r="41" spans="2:19" x14ac:dyDescent="0.3">
      <c r="C41" s="41"/>
      <c r="D41" s="41"/>
      <c r="E41" s="66"/>
      <c r="F41" s="66"/>
      <c r="G41" s="66"/>
      <c r="H41" s="66"/>
      <c r="I41" s="41"/>
      <c r="J41" s="41"/>
      <c r="K41" s="41"/>
      <c r="L41" s="41"/>
      <c r="M41" s="41"/>
    </row>
    <row r="42" spans="2:19" ht="15" customHeight="1" x14ac:dyDescent="0.3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3">
      <c r="M43" s="46"/>
      <c r="N43" s="47">
        <v>45</v>
      </c>
      <c r="O43" s="47"/>
      <c r="P43" s="47">
        <v>37</v>
      </c>
      <c r="Q43" s="46"/>
      <c r="R43" s="46"/>
    </row>
    <row r="44" spans="2:19" x14ac:dyDescent="0.3">
      <c r="M44" s="46"/>
      <c r="N44" s="47">
        <v>25</v>
      </c>
      <c r="O44" s="47"/>
      <c r="P44" s="47">
        <v>43</v>
      </c>
      <c r="Q44" s="46"/>
      <c r="R44" s="46"/>
    </row>
    <row r="45" spans="2:19" x14ac:dyDescent="0.3">
      <c r="M45" s="46"/>
      <c r="N45" s="47">
        <v>100</v>
      </c>
      <c r="O45" s="47"/>
      <c r="P45" s="47">
        <v>61</v>
      </c>
      <c r="Q45" s="46"/>
      <c r="R45" s="46"/>
    </row>
    <row r="46" spans="2:19" x14ac:dyDescent="0.3">
      <c r="M46" s="46"/>
      <c r="N46" s="47">
        <v>100</v>
      </c>
      <c r="O46" s="47"/>
      <c r="P46" s="47">
        <v>30</v>
      </c>
      <c r="Q46" s="46"/>
      <c r="R46" s="46"/>
    </row>
    <row r="47" spans="2:19" x14ac:dyDescent="0.3">
      <c r="M47" s="46"/>
      <c r="N47" s="48"/>
      <c r="O47" s="48"/>
      <c r="P47" s="46"/>
      <c r="Q47" s="46"/>
      <c r="R47" s="46"/>
    </row>
    <row r="48" spans="2:19" x14ac:dyDescent="0.3">
      <c r="M48" s="46"/>
      <c r="N48" s="48"/>
      <c r="O48" s="48"/>
      <c r="P48" s="46"/>
      <c r="Q48" s="46"/>
      <c r="R48" s="46"/>
    </row>
    <row r="51" spans="20:20" x14ac:dyDescent="0.3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50AC-F357-4521-8A73-B1165657F740}">
  <sheetPr>
    <pageSetUpPr fitToPage="1"/>
  </sheetPr>
  <dimension ref="B17:Y107"/>
  <sheetViews>
    <sheetView zoomScale="70" zoomScaleNormal="7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4" width="35.109375" style="1" customWidth="1"/>
    <col min="5" max="5" width="15.88671875" style="1" customWidth="1"/>
    <col min="6" max="16384" width="9.109375" style="1"/>
  </cols>
  <sheetData>
    <row r="17" spans="23:25" ht="68.400000000000006" customHeight="1" x14ac:dyDescent="0.3"/>
    <row r="26" spans="23:25" ht="24.75" customHeight="1" x14ac:dyDescent="0.3"/>
    <row r="27" spans="23:25" ht="22.5" customHeight="1" x14ac:dyDescent="0.3"/>
    <row r="32" spans="23:25" x14ac:dyDescent="0.3">
      <c r="W32" s="68">
        <f>NORMSINV(0.05)</f>
        <v>-1.6448536269514726</v>
      </c>
      <c r="X32" s="69"/>
      <c r="Y32" s="70"/>
    </row>
    <row r="33" spans="2:25" x14ac:dyDescent="0.3">
      <c r="W33" s="71"/>
      <c r="X33" s="72"/>
      <c r="Y33" s="73"/>
    </row>
    <row r="34" spans="2:25" x14ac:dyDescent="0.3">
      <c r="W34" s="74"/>
      <c r="X34" s="75"/>
      <c r="Y34" s="76"/>
    </row>
    <row r="38" spans="2:25" ht="15" thickBot="1" x14ac:dyDescent="0.35"/>
    <row r="39" spans="2:25" ht="24" thickBot="1" x14ac:dyDescent="0.5">
      <c r="B39" s="54">
        <v>18.899999999999999</v>
      </c>
      <c r="D39" s="79" t="s">
        <v>40</v>
      </c>
      <c r="E39" s="80"/>
    </row>
    <row r="40" spans="2:25" ht="24" thickBot="1" x14ac:dyDescent="0.35">
      <c r="B40" s="54">
        <v>22.4</v>
      </c>
      <c r="D40" s="55"/>
      <c r="E40" s="55"/>
      <c r="W40" s="77">
        <f>(-1.645^2*4.8515^2)/0.5^2</f>
        <v>254.76740725922497</v>
      </c>
      <c r="X40" s="78"/>
      <c r="Y40" s="78"/>
    </row>
    <row r="41" spans="2:25" ht="24" thickBot="1" x14ac:dyDescent="0.35">
      <c r="B41" s="54">
        <v>24.6</v>
      </c>
      <c r="D41" s="55" t="s">
        <v>17</v>
      </c>
      <c r="E41" s="55">
        <v>25.050000000000004</v>
      </c>
      <c r="W41" s="78"/>
      <c r="X41" s="78"/>
      <c r="Y41" s="78"/>
    </row>
    <row r="42" spans="2:25" ht="24" thickBot="1" x14ac:dyDescent="0.35">
      <c r="B42" s="54">
        <v>25.7</v>
      </c>
      <c r="D42" s="55" t="s">
        <v>18</v>
      </c>
      <c r="E42" s="55">
        <v>1.084835665459345</v>
      </c>
      <c r="W42" s="78"/>
      <c r="X42" s="78"/>
      <c r="Y42" s="78"/>
    </row>
    <row r="43" spans="2:25" ht="24" thickBot="1" x14ac:dyDescent="0.35">
      <c r="B43" s="54">
        <v>26.3</v>
      </c>
      <c r="D43" s="55" t="s">
        <v>19</v>
      </c>
      <c r="E43" s="55">
        <v>25.6</v>
      </c>
    </row>
    <row r="44" spans="2:25" ht="24" thickBot="1" x14ac:dyDescent="0.35">
      <c r="B44" s="54">
        <v>28.4</v>
      </c>
      <c r="D44" s="55" t="s">
        <v>20</v>
      </c>
      <c r="E44" s="55" t="e">
        <v>#N/A</v>
      </c>
    </row>
    <row r="45" spans="2:25" ht="26.4" thickBot="1" x14ac:dyDescent="0.55000000000000004">
      <c r="B45" s="54">
        <v>21.7</v>
      </c>
      <c r="D45" s="56" t="s">
        <v>21</v>
      </c>
      <c r="E45" s="57">
        <v>4.8515325847666322</v>
      </c>
    </row>
    <row r="46" spans="2:25" ht="24" thickBot="1" x14ac:dyDescent="0.35">
      <c r="B46" s="54">
        <v>31</v>
      </c>
      <c r="D46" s="55" t="s">
        <v>22</v>
      </c>
      <c r="E46" s="55">
        <v>23.537368421052395</v>
      </c>
    </row>
    <row r="47" spans="2:25" ht="24" thickBot="1" x14ac:dyDescent="0.35">
      <c r="B47" s="54">
        <v>19</v>
      </c>
      <c r="D47" s="55" t="s">
        <v>23</v>
      </c>
      <c r="E47" s="55">
        <v>-0.88969480131814782</v>
      </c>
    </row>
    <row r="48" spans="2:25" ht="24" thickBot="1" x14ac:dyDescent="0.35">
      <c r="B48" s="54">
        <v>31.7</v>
      </c>
      <c r="D48" s="55" t="s">
        <v>24</v>
      </c>
      <c r="E48" s="55">
        <v>0.22702238495193847</v>
      </c>
    </row>
    <row r="49" spans="2:5" ht="24" thickBot="1" x14ac:dyDescent="0.35">
      <c r="B49" s="54">
        <v>17.399999999999999</v>
      </c>
      <c r="D49" s="55" t="s">
        <v>25</v>
      </c>
      <c r="E49" s="55">
        <v>16.899999999999999</v>
      </c>
    </row>
    <row r="50" spans="2:5" ht="24" thickBot="1" x14ac:dyDescent="0.35">
      <c r="B50" s="54">
        <v>25.5</v>
      </c>
      <c r="D50" s="55" t="s">
        <v>26</v>
      </c>
      <c r="E50" s="55">
        <v>17.399999999999999</v>
      </c>
    </row>
    <row r="51" spans="2:5" ht="24" thickBot="1" x14ac:dyDescent="0.35">
      <c r="B51" s="54">
        <v>20.100000000000001</v>
      </c>
      <c r="D51" s="55" t="s">
        <v>27</v>
      </c>
      <c r="E51" s="55">
        <v>34.299999999999997</v>
      </c>
    </row>
    <row r="52" spans="2:5" ht="24" thickBot="1" x14ac:dyDescent="0.35">
      <c r="B52" s="54">
        <v>34.299999999999997</v>
      </c>
      <c r="D52" s="55" t="s">
        <v>28</v>
      </c>
      <c r="E52" s="55">
        <v>501.00000000000006</v>
      </c>
    </row>
    <row r="53" spans="2:5" ht="24" thickBot="1" x14ac:dyDescent="0.35">
      <c r="B53" s="54">
        <v>25.9</v>
      </c>
      <c r="D53" s="55" t="s">
        <v>29</v>
      </c>
      <c r="E53" s="55">
        <v>20</v>
      </c>
    </row>
    <row r="54" spans="2:5" ht="23.4" x14ac:dyDescent="0.3">
      <c r="B54" s="54">
        <v>20.3</v>
      </c>
    </row>
    <row r="55" spans="2:5" ht="23.4" x14ac:dyDescent="0.3">
      <c r="B55" s="54">
        <v>21.6</v>
      </c>
    </row>
    <row r="56" spans="2:5" ht="23.4" x14ac:dyDescent="0.3">
      <c r="B56" s="54">
        <v>25.8</v>
      </c>
    </row>
    <row r="57" spans="2:5" ht="23.4" x14ac:dyDescent="0.3">
      <c r="B57" s="54">
        <v>31.6</v>
      </c>
    </row>
    <row r="58" spans="2:5" ht="23.4" x14ac:dyDescent="0.3">
      <c r="B58" s="54">
        <v>28.8</v>
      </c>
    </row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9">
    <mergeCell ref="W95:X96"/>
    <mergeCell ref="W98:X99"/>
    <mergeCell ref="W32:Y34"/>
    <mergeCell ref="W40:Y42"/>
    <mergeCell ref="D39:E39"/>
    <mergeCell ref="N72:P74"/>
    <mergeCell ref="N77:O78"/>
    <mergeCell ref="N80:O81"/>
    <mergeCell ref="N83:O84"/>
  </mergeCells>
  <pageMargins left="0.7" right="0.7" top="0.75" bottom="0.75" header="0.3" footer="0.3"/>
  <pageSetup scale="2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7148-BF03-453E-881C-BB10A8F8C273}">
  <sheetPr>
    <pageSetUpPr fitToPage="1"/>
  </sheetPr>
  <dimension ref="N17:X107"/>
  <sheetViews>
    <sheetView zoomScale="80" zoomScaleNormal="80" workbookViewId="0"/>
  </sheetViews>
  <sheetFormatPr defaultColWidth="9.109375" defaultRowHeight="14.4" x14ac:dyDescent="0.3"/>
  <cols>
    <col min="1" max="1" width="17.5546875" style="1" customWidth="1"/>
    <col min="2" max="2" width="17.109375" style="1" customWidth="1"/>
    <col min="3" max="3" width="16.88671875" style="1" customWidth="1"/>
    <col min="4" max="5" width="15.88671875" style="1" customWidth="1"/>
    <col min="6" max="16384" width="9.109375" style="1"/>
  </cols>
  <sheetData>
    <row r="17" ht="68.400000000000006" customHeight="1" x14ac:dyDescent="0.3"/>
    <row r="26" ht="24.75" customHeight="1" x14ac:dyDescent="0.3"/>
    <row r="27" ht="22.5" customHeight="1" x14ac:dyDescent="0.3"/>
    <row r="72" spans="14:16" x14ac:dyDescent="0.3">
      <c r="N72" s="67"/>
      <c r="O72" s="67"/>
      <c r="P72" s="67"/>
    </row>
    <row r="73" spans="14:16" x14ac:dyDescent="0.3">
      <c r="N73" s="67"/>
      <c r="O73" s="67"/>
      <c r="P73" s="67"/>
    </row>
    <row r="74" spans="14:16" x14ac:dyDescent="0.3">
      <c r="N74" s="67"/>
      <c r="O74" s="67"/>
      <c r="P74" s="67"/>
    </row>
    <row r="77" spans="14:16" x14ac:dyDescent="0.3">
      <c r="N77" s="67"/>
      <c r="O77" s="67"/>
    </row>
    <row r="78" spans="14:16" x14ac:dyDescent="0.3">
      <c r="N78" s="67"/>
      <c r="O78" s="67"/>
    </row>
    <row r="80" spans="14:16" x14ac:dyDescent="0.3">
      <c r="N80" s="67"/>
      <c r="O80" s="67"/>
    </row>
    <row r="81" spans="14:24" x14ac:dyDescent="0.3">
      <c r="N81" s="67"/>
      <c r="O81" s="67"/>
    </row>
    <row r="83" spans="14:24" ht="15" customHeight="1" x14ac:dyDescent="0.3">
      <c r="N83" s="67"/>
      <c r="O83" s="67"/>
    </row>
    <row r="84" spans="14:24" ht="15" customHeight="1" x14ac:dyDescent="0.3">
      <c r="N84" s="67"/>
      <c r="O84" s="67"/>
    </row>
    <row r="88" spans="14:24" ht="14.4" customHeight="1" x14ac:dyDescent="0.3"/>
    <row r="89" spans="14:24" ht="14.4" customHeight="1" x14ac:dyDescent="0.3"/>
    <row r="95" spans="14:24" ht="14.4" customHeight="1" x14ac:dyDescent="0.3">
      <c r="W95" s="67"/>
      <c r="X95" s="67"/>
    </row>
    <row r="96" spans="14:24" ht="14.4" customHeight="1" x14ac:dyDescent="0.3">
      <c r="W96" s="67"/>
      <c r="X96" s="67"/>
    </row>
    <row r="98" spans="23:24" x14ac:dyDescent="0.3">
      <c r="W98" s="67"/>
      <c r="X98" s="67"/>
    </row>
    <row r="99" spans="23:24" ht="24.75" customHeight="1" x14ac:dyDescent="0.3">
      <c r="W99" s="67"/>
      <c r="X99" s="67"/>
    </row>
    <row r="100" spans="23:24" ht="15" customHeight="1" x14ac:dyDescent="0.3"/>
    <row r="101" spans="23:24" ht="15" customHeight="1" x14ac:dyDescent="0.3"/>
    <row r="102" spans="23:24" ht="14.4" customHeight="1" x14ac:dyDescent="0.3"/>
    <row r="103" spans="23:24" ht="15" customHeight="1" x14ac:dyDescent="0.3"/>
    <row r="104" spans="23:24" ht="15" customHeight="1" x14ac:dyDescent="0.3"/>
    <row r="106" spans="23:24" ht="14.4" customHeight="1" x14ac:dyDescent="0.3"/>
    <row r="107" spans="23:24" ht="14.4" customHeight="1" x14ac:dyDescent="0.3"/>
  </sheetData>
  <mergeCells count="6">
    <mergeCell ref="W98:X99"/>
    <mergeCell ref="N72:P74"/>
    <mergeCell ref="N77:O78"/>
    <mergeCell ref="N80:O81"/>
    <mergeCell ref="N83:O84"/>
    <mergeCell ref="W95:X96"/>
  </mergeCells>
  <pageMargins left="0.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FirstPage</vt:lpstr>
      <vt:lpstr>Content</vt:lpstr>
      <vt:lpstr>Problem 10 (2)</vt:lpstr>
      <vt:lpstr>Problem 9 (2)</vt:lpstr>
      <vt:lpstr>Problem 8 (2)</vt:lpstr>
      <vt:lpstr>Problem 7 (2)</vt:lpstr>
      <vt:lpstr>Problem 6 (2)</vt:lpstr>
      <vt:lpstr> CheckProblem 4 </vt:lpstr>
      <vt:lpstr> Problem 4</vt:lpstr>
      <vt:lpstr> Problem 3</vt:lpstr>
      <vt:lpstr> Check Problem 3</vt:lpstr>
      <vt:lpstr> Check Problem 2</vt:lpstr>
      <vt:lpstr> Check Problem 1  </vt:lpstr>
      <vt:lpstr> Problem 2 </vt:lpstr>
      <vt:lpstr> Problem 1 </vt:lpstr>
      <vt:lpstr>Problem 5 (2)</vt:lpstr>
      <vt:lpstr>Problem 4 (2)</vt:lpstr>
      <vt:lpstr>Problem 3 (2)</vt:lpstr>
      <vt:lpstr>Problem 2 (2)</vt:lpstr>
      <vt:lpstr>Problem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2019-12-03T20:24:48Z</cp:lastPrinted>
  <dcterms:created xsi:type="dcterms:W3CDTF">2012-09-15T18:37:09Z</dcterms:created>
  <dcterms:modified xsi:type="dcterms:W3CDTF">2022-02-09T16:59:49Z</dcterms:modified>
</cp:coreProperties>
</file>