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ink/ink1.xml" ContentType="application/inkml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ink/ink2.xml" ContentType="application/inkml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ink/ink3.xml" ContentType="application/inkml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7D48C47D-A673-4A01-8CE3-82C66C646228}" xr6:coauthVersionLast="45" xr6:coauthVersionMax="45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Page" sheetId="21" r:id="rId1"/>
    <sheet name="Exam Content " sheetId="70" r:id="rId2"/>
    <sheet name="Problem 1" sheetId="104" r:id="rId3"/>
    <sheet name="Problem 1 (2)" sheetId="76" r:id="rId4"/>
    <sheet name="Problem 2 (2)" sheetId="105" r:id="rId5"/>
    <sheet name="Problem 2" sheetId="80" r:id="rId6"/>
    <sheet name="Problem 3 (2)" sheetId="113" r:id="rId7"/>
    <sheet name="Problem 3" sheetId="50" r:id="rId8"/>
    <sheet name="Problem 4 (2)" sheetId="106" r:id="rId9"/>
    <sheet name="Problem 4" sheetId="79" r:id="rId10"/>
    <sheet name="Problem 5 (2)" sheetId="107" r:id="rId11"/>
    <sheet name="Problem 5" sheetId="74" r:id="rId12"/>
    <sheet name="Problem 6 (2)" sheetId="108" r:id="rId13"/>
    <sheet name="Problem 6" sheetId="81" r:id="rId14"/>
    <sheet name="Problem 7 (2)" sheetId="109" r:id="rId15"/>
    <sheet name="Problem 7" sheetId="78" r:id="rId16"/>
    <sheet name="Problem 8 (2)" sheetId="110" r:id="rId17"/>
    <sheet name="Problem 8" sheetId="75" r:id="rId18"/>
    <sheet name="Problem 9 (2)" sheetId="111" r:id="rId19"/>
    <sheet name="Problem 9" sheetId="103" r:id="rId20"/>
    <sheet name="Problem 10 (2)" sheetId="112" r:id="rId21"/>
    <sheet name="Problem 10" sheetId="97" r:id="rId2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11" l="1"/>
  <c r="J40" i="110"/>
  <c r="J36" i="110"/>
  <c r="P27" i="109"/>
  <c r="P24" i="109"/>
  <c r="J38" i="112" l="1"/>
  <c r="Q16" i="111"/>
  <c r="M10" i="109"/>
  <c r="P21" i="105"/>
  <c r="A1" i="105"/>
  <c r="G26" i="112" l="1"/>
  <c r="G27" i="112"/>
  <c r="G28" i="112"/>
  <c r="G29" i="112"/>
  <c r="Q20" i="111"/>
  <c r="O36" i="110"/>
  <c r="O33" i="110"/>
  <c r="O30" i="110"/>
  <c r="O26" i="110"/>
  <c r="O22" i="110"/>
  <c r="O18" i="110"/>
  <c r="O14" i="110"/>
  <c r="M17" i="109"/>
  <c r="O60" i="108"/>
  <c r="I60" i="108"/>
  <c r="R44" i="107"/>
  <c r="P34" i="107"/>
  <c r="W30" i="106"/>
  <c r="W45" i="106" s="1"/>
  <c r="W27" i="106"/>
  <c r="F30" i="112"/>
  <c r="F28" i="97" l="1"/>
  <c r="G30" i="112" l="1"/>
  <c r="H29" i="112" l="1"/>
  <c r="I29" i="112" s="1"/>
  <c r="J29" i="112" s="1"/>
  <c r="H26" i="112"/>
  <c r="I26" i="112" s="1"/>
  <c r="J26" i="112" s="1"/>
  <c r="H25" i="112"/>
  <c r="I25" i="112" s="1"/>
  <c r="J25" i="112" s="1"/>
  <c r="H27" i="112"/>
  <c r="I27" i="112" s="1"/>
  <c r="J27" i="112" s="1"/>
  <c r="H28" i="112"/>
  <c r="I28" i="112" s="1"/>
  <c r="J28" i="112" s="1"/>
  <c r="J32" i="112" l="1"/>
</calcChain>
</file>

<file path=xl/sharedStrings.xml><?xml version="1.0" encoding="utf-8"?>
<sst xmlns="http://schemas.openxmlformats.org/spreadsheetml/2006/main" count="15" uniqueCount="12">
  <si>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</si>
  <si>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Number of Cars Sold (x)</t>
  </si>
  <si>
    <t>Probability P(x)</t>
  </si>
  <si>
    <t>Total</t>
  </si>
  <si>
    <r>
      <t xml:space="preserve"> </t>
    </r>
    <r>
      <rPr>
        <sz val="24"/>
        <color theme="1"/>
        <rFont val="Times New Roman"/>
        <family val="1"/>
      </rPr>
      <t>μ</t>
    </r>
  </si>
  <si>
    <r>
      <t>x-</t>
    </r>
    <r>
      <rPr>
        <sz val="24"/>
        <color theme="1"/>
        <rFont val="Times New Roman"/>
        <family val="1"/>
      </rPr>
      <t>μ</t>
    </r>
  </si>
  <si>
    <r>
      <t>(x-</t>
    </r>
    <r>
      <rPr>
        <sz val="24"/>
        <color theme="1"/>
        <rFont val="Times New Roman"/>
        <family val="1"/>
      </rPr>
      <t>μ)^2</t>
    </r>
  </si>
  <si>
    <r>
      <t>((x-</t>
    </r>
    <r>
      <rPr>
        <sz val="24"/>
        <color theme="1"/>
        <rFont val="Times New Roman"/>
        <family val="1"/>
      </rPr>
      <t>μ)^2)*P(x)</t>
    </r>
  </si>
  <si>
    <t>Probability</t>
  </si>
  <si>
    <t>miles</t>
  </si>
  <si>
    <t>sum of the above</t>
  </si>
  <si>
    <r>
      <t xml:space="preserve">Number of Cars Sold </t>
    </r>
    <r>
      <rPr>
        <b/>
        <sz val="24"/>
        <color theme="1"/>
        <rFont val="Lucida Bright"/>
        <family val="1"/>
      </rPr>
      <t>(x)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</si>
</sst>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28"/>
      <color rgb="FFFFC000"/>
      <name val="Lucida Bright"/>
      <family val="1"/>
    </font>
    <font>
      <b/>
      <sz val="36"/>
      <color rgb="FFFFFF00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sz val="26"/>
      <color theme="1"/>
      <name val="Lucida Bright"/>
      <family val="1"/>
    </font>
    <font>
      <sz val="24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2"/>
      <color rgb="FFC00000"/>
      <name val="Lucida Bright"/>
      <family val="1"/>
    </font>
    <font>
      <b/>
      <sz val="24"/>
      <color rgb="FFC00000"/>
      <name val="Calibri"/>
      <family val="2"/>
      <scheme val="minor"/>
    </font>
    <font>
      <b/>
      <sz val="24"/>
      <color theme="1"/>
      <name val="Lucida Bright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4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Protection="1">
      <protection locked="0"/>
    </xf>
    <xf numFmtId="0" fontId="6" fillId="4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2" fontId="0" fillId="2" borderId="0" xfId="0" applyNumberFormat="1" applyFill="1"/>
    <xf numFmtId="0" fontId="9" fillId="4" borderId="0" xfId="0" applyFont="1" applyFill="1"/>
    <xf numFmtId="0" fontId="11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 applyProtection="1"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165" fontId="19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4" fontId="7" fillId="2" borderId="0" xfId="0" applyNumberFormat="1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65" fontId="15" fillId="3" borderId="2" xfId="0" applyNumberFormat="1" applyFont="1" applyFill="1" applyBorder="1" applyAlignment="1">
      <alignment horizontal="center" vertical="center"/>
    </xf>
    <xf numFmtId="165" fontId="15" fillId="3" borderId="3" xfId="0" applyNumberFormat="1" applyFont="1" applyFill="1" applyBorder="1" applyAlignment="1">
      <alignment horizontal="center" vertical="center"/>
    </xf>
    <xf numFmtId="165" fontId="14" fillId="6" borderId="2" xfId="0" applyNumberFormat="1" applyFont="1" applyFill="1" applyBorder="1" applyAlignment="1">
      <alignment horizontal="center" vertical="center"/>
    </xf>
    <xf numFmtId="165" fontId="14" fillId="6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165" fontId="16" fillId="3" borderId="5" xfId="0" applyNumberFormat="1" applyFont="1" applyFill="1" applyBorder="1" applyAlignment="1" applyProtection="1">
      <alignment horizontal="center" vertical="center"/>
      <protection locked="0"/>
    </xf>
    <xf numFmtId="165" fontId="16" fillId="3" borderId="6" xfId="0" applyNumberFormat="1" applyFont="1" applyFill="1" applyBorder="1" applyAlignment="1" applyProtection="1">
      <alignment horizontal="center" vertical="center"/>
      <protection locked="0"/>
    </xf>
    <xf numFmtId="165" fontId="16" fillId="3" borderId="9" xfId="0" applyNumberFormat="1" applyFont="1" applyFill="1" applyBorder="1" applyAlignment="1" applyProtection="1">
      <alignment horizontal="center" vertical="center"/>
      <protection locked="0"/>
    </xf>
    <xf numFmtId="165" fontId="16" fillId="3" borderId="10" xfId="0" applyNumberFormat="1" applyFont="1" applyFill="1" applyBorder="1" applyAlignment="1" applyProtection="1">
      <alignment horizontal="center" vertical="center"/>
      <protection locked="0"/>
    </xf>
    <xf numFmtId="3" fontId="17" fillId="6" borderId="0" xfId="0" applyNumberFormat="1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17" fillId="7" borderId="5" xfId="0" applyFont="1" applyFill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/>
      <protection locked="0"/>
    </xf>
    <xf numFmtId="0" fontId="17" fillId="7" borderId="7" xfId="0" applyFont="1" applyFill="1" applyBorder="1" applyAlignment="1" applyProtection="1">
      <alignment horizontal="center" vertical="center"/>
      <protection locked="0"/>
    </xf>
    <xf numFmtId="0" fontId="17" fillId="7" borderId="8" xfId="0" applyFont="1" applyFill="1" applyBorder="1" applyAlignment="1" applyProtection="1">
      <alignment horizontal="center" vertical="center"/>
      <protection locked="0"/>
    </xf>
    <xf numFmtId="0" fontId="17" fillId="7" borderId="9" xfId="0" applyFont="1" applyFill="1" applyBorder="1" applyAlignment="1" applyProtection="1">
      <alignment horizontal="center" vertical="center"/>
      <protection locked="0"/>
    </xf>
    <xf numFmtId="0" fontId="17" fillId="7" borderId="10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Alignment="1" applyProtection="1">
      <alignment horizontal="center" vertical="center"/>
      <protection locked="0"/>
    </xf>
    <xf numFmtId="2" fontId="19" fillId="7" borderId="0" xfId="0" applyNumberFormat="1" applyFont="1" applyFill="1" applyAlignment="1" applyProtection="1">
      <alignment horizontal="center" vertical="center"/>
      <protection locked="0"/>
    </xf>
    <xf numFmtId="165" fontId="19" fillId="7" borderId="0" xfId="0" applyNumberFormat="1" applyFont="1" applyFill="1" applyAlignment="1" applyProtection="1">
      <alignment horizontal="center" vertical="center"/>
      <protection locked="0"/>
    </xf>
    <xf numFmtId="165" fontId="23" fillId="3" borderId="5" xfId="0" applyNumberFormat="1" applyFont="1" applyFill="1" applyBorder="1" applyAlignment="1" applyProtection="1">
      <alignment horizontal="center" vertical="center"/>
      <protection locked="0"/>
    </xf>
    <xf numFmtId="165" fontId="23" fillId="3" borderId="11" xfId="0" applyNumberFormat="1" applyFont="1" applyFill="1" applyBorder="1" applyAlignment="1" applyProtection="1">
      <alignment horizontal="center" vertical="center"/>
      <protection locked="0"/>
    </xf>
    <xf numFmtId="165" fontId="23" fillId="3" borderId="6" xfId="0" applyNumberFormat="1" applyFont="1" applyFill="1" applyBorder="1" applyAlignment="1" applyProtection="1">
      <alignment horizontal="center" vertical="center"/>
      <protection locked="0"/>
    </xf>
    <xf numFmtId="165" fontId="23" fillId="3" borderId="9" xfId="0" applyNumberFormat="1" applyFont="1" applyFill="1" applyBorder="1" applyAlignment="1" applyProtection="1">
      <alignment horizontal="center" vertical="center"/>
      <protection locked="0"/>
    </xf>
    <xf numFmtId="165" fontId="23" fillId="3" borderId="4" xfId="0" applyNumberFormat="1" applyFont="1" applyFill="1" applyBorder="1" applyAlignment="1" applyProtection="1">
      <alignment horizontal="center" vertical="center"/>
      <protection locked="0"/>
    </xf>
    <xf numFmtId="165" fontId="23" fillId="3" borderId="10" xfId="0" applyNumberFormat="1" applyFont="1" applyFill="1" applyBorder="1" applyAlignment="1" applyProtection="1">
      <alignment horizontal="center" vertical="center"/>
      <protection locked="0"/>
    </xf>
    <xf numFmtId="165" fontId="19" fillId="6" borderId="5" xfId="0" applyNumberFormat="1" applyFont="1" applyFill="1" applyBorder="1" applyAlignment="1" applyProtection="1">
      <alignment horizontal="center" vertical="center"/>
      <protection locked="0"/>
    </xf>
    <xf numFmtId="165" fontId="19" fillId="6" borderId="11" xfId="0" applyNumberFormat="1" applyFont="1" applyFill="1" applyBorder="1" applyAlignment="1" applyProtection="1">
      <alignment horizontal="center" vertical="center"/>
      <protection locked="0"/>
    </xf>
    <xf numFmtId="165" fontId="19" fillId="6" borderId="6" xfId="0" applyNumberFormat="1" applyFont="1" applyFill="1" applyBorder="1" applyAlignment="1" applyProtection="1">
      <alignment horizontal="center" vertical="center"/>
      <protection locked="0"/>
    </xf>
    <xf numFmtId="165" fontId="19" fillId="6" borderId="9" xfId="0" applyNumberFormat="1" applyFont="1" applyFill="1" applyBorder="1" applyAlignment="1" applyProtection="1">
      <alignment horizontal="center" vertical="center"/>
      <protection locked="0"/>
    </xf>
    <xf numFmtId="165" fontId="19" fillId="6" borderId="4" xfId="0" applyNumberFormat="1" applyFont="1" applyFill="1" applyBorder="1" applyAlignment="1" applyProtection="1">
      <alignment horizontal="center" vertical="center"/>
      <protection locked="0"/>
    </xf>
    <xf numFmtId="165" fontId="19" fillId="6" borderId="10" xfId="0" applyNumberFormat="1" applyFont="1" applyFill="1" applyBorder="1" applyAlignment="1" applyProtection="1">
      <alignment horizontal="center" vertical="center"/>
      <protection locked="0"/>
    </xf>
    <xf numFmtId="165" fontId="19" fillId="7" borderId="2" xfId="0" applyNumberFormat="1" applyFont="1" applyFill="1" applyBorder="1" applyAlignment="1" applyProtection="1">
      <alignment horizontal="center" vertical="center"/>
      <protection locked="0"/>
    </xf>
    <xf numFmtId="165" fontId="19" fillId="7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Problem 4 (2)'!A1"/><Relationship Id="rId1" Type="http://schemas.openxmlformats.org/officeDocument/2006/relationships/hyperlink" Target="#'Exam Content 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hyperlink" Target="#'Problem 5'!A1"/><Relationship Id="rId10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Problem 5 (2)'!A1"/><Relationship Id="rId1" Type="http://schemas.openxmlformats.org/officeDocument/2006/relationships/hyperlink" Target="#'Exam Content 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image" Target="../media/image1.png"/><Relationship Id="rId1" Type="http://schemas.openxmlformats.org/officeDocument/2006/relationships/hyperlink" Target="#'Problem 6'!A1"/><Relationship Id="rId4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Problem 6 (2)'!A1"/><Relationship Id="rId1" Type="http://schemas.openxmlformats.org/officeDocument/2006/relationships/hyperlink" Target="#'Exam Content 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Problem 7 (2)'!A1"/><Relationship Id="rId1" Type="http://schemas.openxmlformats.org/officeDocument/2006/relationships/hyperlink" Target="#'Exam Content 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Problem 8 (2)'!A1"/><Relationship Id="rId1" Type="http://schemas.openxmlformats.org/officeDocument/2006/relationships/hyperlink" Target="#'Exam Content 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oblem 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blem 8'!A1"/><Relationship Id="rId3" Type="http://schemas.openxmlformats.org/officeDocument/2006/relationships/hyperlink" Target="#'Problem 3'!A1"/><Relationship Id="rId7" Type="http://schemas.openxmlformats.org/officeDocument/2006/relationships/hyperlink" Target="#'Problem 7'!A1"/><Relationship Id="rId12" Type="http://schemas.openxmlformats.org/officeDocument/2006/relationships/hyperlink" Target="#'9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6" Type="http://schemas.openxmlformats.org/officeDocument/2006/relationships/hyperlink" Target="#'Problem 10'!A1"/><Relationship Id="rId11" Type="http://schemas.openxmlformats.org/officeDocument/2006/relationships/hyperlink" Target="#'Problem 6'!A1"/><Relationship Id="rId5" Type="http://schemas.openxmlformats.org/officeDocument/2006/relationships/hyperlink" Target="#'Problem 5'!A1"/><Relationship Id="rId10" Type="http://schemas.openxmlformats.org/officeDocument/2006/relationships/hyperlink" Target="#'Problem 9'!A1"/><Relationship Id="rId4" Type="http://schemas.openxmlformats.org/officeDocument/2006/relationships/hyperlink" Target="#'Problem 4'!A1"/><Relationship Id="rId9" Type="http://schemas.openxmlformats.org/officeDocument/2006/relationships/hyperlink" Target="#FirstPag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Problem 9 (2)'!A1"/><Relationship Id="rId1" Type="http://schemas.openxmlformats.org/officeDocument/2006/relationships/hyperlink" Target="#'Exam Content 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Problem 10 (2)'!A1"/><Relationship Id="rId1" Type="http://schemas.openxmlformats.org/officeDocument/2006/relationships/hyperlink" Target="#'Exam Content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roblem 1 (2)'!A1"/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blem 2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Problem 2 (2)'!A1"/><Relationship Id="rId1" Type="http://schemas.openxmlformats.org/officeDocument/2006/relationships/hyperlink" Target="#'Exam Content 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3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Problem 3 (2)'!A1"/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image" Target="../media/image1.png"/><Relationship Id="rId1" Type="http://schemas.openxmlformats.org/officeDocument/2006/relationships/hyperlink" Target="#'Problem 4'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226333</xdr:colOff>
      <xdr:row>2</xdr:row>
      <xdr:rowOff>0</xdr:rowOff>
    </xdr:from>
    <xdr:to>
      <xdr:col>25</xdr:col>
      <xdr:colOff>390525</xdr:colOff>
      <xdr:row>8</xdr:row>
      <xdr:rowOff>168275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70333" y="620939"/>
          <a:ext cx="8088992" cy="1452336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  <a:endParaRPr lang="en-US" sz="40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32660</xdr:colOff>
      <xdr:row>48</xdr:row>
      <xdr:rowOff>86179</xdr:rowOff>
    </xdr:from>
    <xdr:to>
      <xdr:col>21</xdr:col>
      <xdr:colOff>468089</xdr:colOff>
      <xdr:row>55</xdr:row>
      <xdr:rowOff>41275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15060" y="9611179"/>
          <a:ext cx="3483429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12</xdr:col>
      <xdr:colOff>365125</xdr:colOff>
      <xdr:row>25</xdr:row>
      <xdr:rowOff>41728</xdr:rowOff>
    </xdr:from>
    <xdr:to>
      <xdr:col>25</xdr:col>
      <xdr:colOff>238125</xdr:colOff>
      <xdr:row>42</xdr:row>
      <xdr:rowOff>22225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04125" y="4804228"/>
          <a:ext cx="7715250" cy="32189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Test 2 Pretest </a:t>
          </a:r>
        </a:p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Answers</a:t>
          </a:r>
        </a:p>
        <a:p>
          <a:pPr algn="ctr"/>
          <a:endParaRPr lang="en-US" sz="36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10/29/20</a:t>
          </a:r>
          <a:endParaRPr lang="en-US" sz="36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73935</xdr:colOff>
      <xdr:row>13</xdr:row>
      <xdr:rowOff>156029</xdr:rowOff>
    </xdr:from>
    <xdr:to>
      <xdr:col>21</xdr:col>
      <xdr:colOff>509364</xdr:colOff>
      <xdr:row>20</xdr:row>
      <xdr:rowOff>111125</xdr:rowOff>
    </xdr:to>
    <xdr:sp macro="" textlink="">
      <xdr:nvSpPr>
        <xdr:cNvPr id="12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656335" y="3013529"/>
          <a:ext cx="3483429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204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08819" y="318634"/>
          <a:ext cx="1453356" cy="12371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4</xdr:col>
      <xdr:colOff>539750</xdr:colOff>
      <xdr:row>1</xdr:row>
      <xdr:rowOff>142875</xdr:rowOff>
    </xdr:from>
    <xdr:to>
      <xdr:col>13</xdr:col>
      <xdr:colOff>530678</xdr:colOff>
      <xdr:row>7</xdr:row>
      <xdr:rowOff>63500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989036" y="333375"/>
          <a:ext cx="5501821" cy="1063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15</xdr:col>
      <xdr:colOff>367393</xdr:colOff>
      <xdr:row>1</xdr:row>
      <xdr:rowOff>61232</xdr:rowOff>
    </xdr:from>
    <xdr:to>
      <xdr:col>15</xdr:col>
      <xdr:colOff>367393</xdr:colOff>
      <xdr:row>53</xdr:row>
      <xdr:rowOff>174897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H="1">
          <a:off x="9620250" y="251732"/>
          <a:ext cx="0" cy="100196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192767</xdr:colOff>
      <xdr:row>2</xdr:row>
      <xdr:rowOff>138339</xdr:rowOff>
    </xdr:from>
    <xdr:to>
      <xdr:col>19</xdr:col>
      <xdr:colOff>938620</xdr:colOff>
      <xdr:row>6</xdr:row>
      <xdr:rowOff>108312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057946" y="519339"/>
          <a:ext cx="3589745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605518</xdr:colOff>
      <xdr:row>11</xdr:row>
      <xdr:rowOff>170089</xdr:rowOff>
    </xdr:from>
    <xdr:to>
      <xdr:col>14</xdr:col>
      <xdr:colOff>546554</xdr:colOff>
      <xdr:row>31</xdr:row>
      <xdr:rowOff>108857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BA90F8-BB14-48B2-B6C5-45CD2ECC856D}"/>
            </a:ext>
          </a:extLst>
        </xdr:cNvPr>
        <xdr:cNvSpPr txBox="1"/>
      </xdr:nvSpPr>
      <xdr:spPr>
        <a:xfrm>
          <a:off x="605518" y="2265589"/>
          <a:ext cx="8513536" cy="37487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bg1"/>
              </a:solidFill>
              <a:latin typeface="Lucida Bright" panose="02040602050505020304" pitchFamily="18" charset="0"/>
            </a:rPr>
            <a:t>Lund 210</a:t>
          </a:r>
        </a:p>
        <a:p>
          <a:r>
            <a:rPr lang="en-US" sz="2400" baseline="0">
              <a:latin typeface="Lucida Bright" panose="02040602050505020304" pitchFamily="18" charset="0"/>
            </a:rPr>
            <a:t>The weekly incomes of shift foremen in the glass industry follow the normal probability distribution with a mean of $1,000 and a standard deviation of $100.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the probability of selecting a shift foreman in the glass industry whose income is between $790 and $1,000?</a:t>
          </a:r>
        </a:p>
      </xdr:txBody>
    </xdr:sp>
    <xdr:clientData/>
  </xdr:twoCellAnchor>
  <xdr:twoCellAnchor>
    <xdr:from>
      <xdr:col>20</xdr:col>
      <xdr:colOff>367392</xdr:colOff>
      <xdr:row>2</xdr:row>
      <xdr:rowOff>95251</xdr:rowOff>
    </xdr:from>
    <xdr:to>
      <xdr:col>22</xdr:col>
      <xdr:colOff>17687</xdr:colOff>
      <xdr:row>6</xdr:row>
      <xdr:rowOff>95251</xdr:rowOff>
    </xdr:to>
    <xdr:sp macro="" textlink="">
      <xdr:nvSpPr>
        <xdr:cNvPr id="9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A9681-AB2F-4712-A129-67CCA660A2FC}"/>
            </a:ext>
          </a:extLst>
        </xdr:cNvPr>
        <xdr:cNvSpPr/>
      </xdr:nvSpPr>
      <xdr:spPr>
        <a:xfrm>
          <a:off x="14219463" y="476251"/>
          <a:ext cx="1378403" cy="762000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381000</xdr:colOff>
      <xdr:row>6</xdr:row>
      <xdr:rowOff>157843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C138209-1EC4-4B63-8877-43B54E40918B}"/>
            </a:ext>
          </a:extLst>
        </xdr:cNvPr>
        <xdr:cNvSpPr/>
      </xdr:nvSpPr>
      <xdr:spPr>
        <a:xfrm>
          <a:off x="2898141" y="462643"/>
          <a:ext cx="492188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481148</xdr:colOff>
      <xdr:row>9</xdr:row>
      <xdr:rowOff>178526</xdr:rowOff>
    </xdr:from>
    <xdr:to>
      <xdr:col>10</xdr:col>
      <xdr:colOff>238125</xdr:colOff>
      <xdr:row>33</xdr:row>
      <xdr:rowOff>27214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3C91D3-FBBA-45FF-B918-0EDC6A13497B}"/>
            </a:ext>
          </a:extLst>
        </xdr:cNvPr>
        <xdr:cNvSpPr txBox="1"/>
      </xdr:nvSpPr>
      <xdr:spPr>
        <a:xfrm>
          <a:off x="481148" y="1893026"/>
          <a:ext cx="8805727" cy="6271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600">
              <a:solidFill>
                <a:schemeClr val="bg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Lund 215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>
              <a:effectLst/>
              <a:latin typeface="Lucida Bright" panose="02040602050505020304" pitchFamily="18" charset="0"/>
              <a:ea typeface="Calibri"/>
              <a:cs typeface="Times New Roman"/>
            </a:rPr>
            <a:t>The quality control tests at the Best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Tire Company reveal that the mean mileage for Premium Sport model of performance tire is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67,900 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with a standard deviation of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2,050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miles.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The distribution of miles for the population of this model of tires follows the normal probability distribution.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The company wants to set the minimum quarantee mileage so that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no more than 4% 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of the tires will have to be replaced?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What is the minimum guarantined mileage that should be set for this model of tires? At tires that wear out before that point would be replaced for free.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B495C-16D8-4E37-91B1-03A136F8DB76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609600</xdr:colOff>
      <xdr:row>9</xdr:row>
      <xdr:rowOff>26670</xdr:rowOff>
    </xdr:from>
    <xdr:to>
      <xdr:col>10</xdr:col>
      <xdr:colOff>628197</xdr:colOff>
      <xdr:row>37</xdr:row>
      <xdr:rowOff>119743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2FA8C4-C209-4791-8D3D-DD280F25F076}"/>
            </a:ext>
          </a:extLst>
        </xdr:cNvPr>
        <xdr:cNvCxnSpPr/>
      </xdr:nvCxnSpPr>
      <xdr:spPr>
        <a:xfrm flipH="1">
          <a:off x="9873343" y="1692184"/>
          <a:ext cx="18597" cy="74082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1068160</xdr:colOff>
      <xdr:row>2</xdr:row>
      <xdr:rowOff>161018</xdr:rowOff>
    </xdr:from>
    <xdr:to>
      <xdr:col>15</xdr:col>
      <xdr:colOff>29209</xdr:colOff>
      <xdr:row>6</xdr:row>
      <xdr:rowOff>130991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57FDD5F5-C178-4F87-8865-E36A215EE801}"/>
            </a:ext>
          </a:extLst>
        </xdr:cNvPr>
        <xdr:cNvSpPr/>
      </xdr:nvSpPr>
      <xdr:spPr>
        <a:xfrm>
          <a:off x="10078810" y="542018"/>
          <a:ext cx="3552099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10</xdr:col>
      <xdr:colOff>979714</xdr:colOff>
      <xdr:row>15</xdr:row>
      <xdr:rowOff>1</xdr:rowOff>
    </xdr:from>
    <xdr:to>
      <xdr:col>18</xdr:col>
      <xdr:colOff>141514</xdr:colOff>
      <xdr:row>19</xdr:row>
      <xdr:rowOff>13608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9AC260-71DD-41E6-8EB9-EECD036C0AB4}"/>
            </a:ext>
          </a:extLst>
        </xdr:cNvPr>
        <xdr:cNvSpPr txBox="1"/>
      </xdr:nvSpPr>
      <xdr:spPr>
        <a:xfrm>
          <a:off x="10243457" y="2775858"/>
          <a:ext cx="5780314" cy="753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z = (x - </a:t>
          </a:r>
          <a:r>
            <a:rPr lang="el-GR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)/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 = (x - 67,900)/2,050 = -1.7507</a:t>
          </a: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10</xdr:col>
      <xdr:colOff>734787</xdr:colOff>
      <xdr:row>20</xdr:row>
      <xdr:rowOff>68035</xdr:rowOff>
    </xdr:from>
    <xdr:to>
      <xdr:col>18</xdr:col>
      <xdr:colOff>217716</xdr:colOff>
      <xdr:row>31</xdr:row>
      <xdr:rowOff>138999</xdr:rowOff>
    </xdr:to>
    <xdr:pic>
      <xdr:nvPicPr>
        <xdr:cNvPr id="9" name="Picture 8" descr="6.5.1. What do we mean by &quot;Normal&quot; data?">
          <a:extLst>
            <a:ext uri="{FF2B5EF4-FFF2-40B4-BE49-F238E27FC236}">
              <a16:creationId xmlns:a16="http://schemas.microsoft.com/office/drawing/2014/main" id="{6C6FE614-7918-4607-9CDF-6A24512B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537" y="3878035"/>
          <a:ext cx="5932715" cy="375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27214</xdr:colOff>
      <xdr:row>27</xdr:row>
      <xdr:rowOff>340179</xdr:rowOff>
    </xdr:from>
    <xdr:to>
      <xdr:col>12</xdr:col>
      <xdr:colOff>54428</xdr:colOff>
      <xdr:row>30</xdr:row>
      <xdr:rowOff>190500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CB91508-808C-4C0E-8169-0DF99749402E}"/>
            </a:ext>
          </a:extLst>
        </xdr:cNvPr>
        <xdr:cNvCxnSpPr/>
      </xdr:nvCxnSpPr>
      <xdr:spPr>
        <a:xfrm>
          <a:off x="11484428" y="6286500"/>
          <a:ext cx="27214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680186</xdr:colOff>
      <xdr:row>37</xdr:row>
      <xdr:rowOff>40667</xdr:rowOff>
    </xdr:from>
    <xdr:to>
      <xdr:col>12</xdr:col>
      <xdr:colOff>680546</xdr:colOff>
      <xdr:row>37</xdr:row>
      <xdr:rowOff>41027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4ED85D98-9241-4B0C-93C9-411D32A5ECCB}"/>
                </a:ext>
              </a:extLst>
            </xdr14:cNvPr>
            <xdr14:cNvContentPartPr/>
          </xdr14:nvContentPartPr>
          <xdr14:nvPr macro=""/>
          <xdr14:xfrm>
            <a:off x="12137400" y="9361560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4ED85D98-9241-4B0C-93C9-411D32A5ECC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074400" y="8983560"/>
              <a:ext cx="126000" cy="75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1129391</xdr:colOff>
      <xdr:row>24</xdr:row>
      <xdr:rowOff>163285</xdr:rowOff>
    </xdr:from>
    <xdr:to>
      <xdr:col>12</xdr:col>
      <xdr:colOff>176893</xdr:colOff>
      <xdr:row>26</xdr:row>
      <xdr:rowOff>231647</xdr:rowOff>
    </xdr:to>
    <xdr:sp macro="" textlink="">
      <xdr:nvSpPr>
        <xdr:cNvPr id="21" name="Speech Bubble: Rectangle with Corners Rounded 20">
          <a:extLst>
            <a:ext uri="{FF2B5EF4-FFF2-40B4-BE49-F238E27FC236}">
              <a16:creationId xmlns:a16="http://schemas.microsoft.com/office/drawing/2014/main" id="{CEF45DC0-8A64-4204-B5EB-45DBFC82EC30}"/>
            </a:ext>
          </a:extLst>
        </xdr:cNvPr>
        <xdr:cNvSpPr/>
      </xdr:nvSpPr>
      <xdr:spPr>
        <a:xfrm>
          <a:off x="10178141" y="5293178"/>
          <a:ext cx="1455966" cy="612648"/>
        </a:xfrm>
        <a:prstGeom prst="wedgeRoundRectCallout">
          <a:avLst>
            <a:gd name="adj1" fmla="val 29539"/>
            <a:gd name="adj2" fmla="val 2734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4% or 0.04</a:t>
          </a:r>
        </a:p>
      </xdr:txBody>
    </xdr:sp>
    <xdr:clientData/>
  </xdr:twoCellAnchor>
  <xdr:twoCellAnchor>
    <xdr:from>
      <xdr:col>10</xdr:col>
      <xdr:colOff>1183822</xdr:colOff>
      <xdr:row>32</xdr:row>
      <xdr:rowOff>231322</xdr:rowOff>
    </xdr:from>
    <xdr:to>
      <xdr:col>14</xdr:col>
      <xdr:colOff>408215</xdr:colOff>
      <xdr:row>35</xdr:row>
      <xdr:rowOff>95250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40291D1-90D8-4815-829B-6FBE5C44CABD}"/>
            </a:ext>
          </a:extLst>
        </xdr:cNvPr>
        <xdr:cNvSpPr txBox="1"/>
      </xdr:nvSpPr>
      <xdr:spPr>
        <a:xfrm>
          <a:off x="10232572" y="8001001"/>
          <a:ext cx="3048000" cy="7075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NORMSINV(0.04) = </a:t>
          </a:r>
        </a:p>
      </xdr:txBody>
    </xdr:sp>
    <xdr:clientData/>
  </xdr:twoCellAnchor>
  <xdr:twoCellAnchor>
    <xdr:from>
      <xdr:col>9</xdr:col>
      <xdr:colOff>810986</xdr:colOff>
      <xdr:row>42</xdr:row>
      <xdr:rowOff>274866</xdr:rowOff>
    </xdr:from>
    <xdr:to>
      <xdr:col>16</xdr:col>
      <xdr:colOff>136072</xdr:colOff>
      <xdr:row>49</xdr:row>
      <xdr:rowOff>163287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AD5D99F-B65C-43F8-9349-D56482F756D3}"/>
            </a:ext>
          </a:extLst>
        </xdr:cNvPr>
        <xdr:cNvSpPr txBox="1"/>
      </xdr:nvSpPr>
      <xdr:spPr>
        <a:xfrm>
          <a:off x="8281307" y="10398580"/>
          <a:ext cx="5938158" cy="1426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-1.7507 = (x - </a:t>
          </a:r>
          <a:r>
            <a:rPr lang="el-GR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)/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 = (x - 67,900)/2,050 </a:t>
          </a:r>
        </a:p>
        <a:p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x = -1.7507* 2,050 +67,900</a:t>
          </a:r>
        </a:p>
      </xdr:txBody>
    </xdr:sp>
    <xdr:clientData/>
  </xdr:twoCellAnchor>
  <xdr:oneCellAnchor>
    <xdr:from>
      <xdr:col>11</xdr:col>
      <xdr:colOff>707569</xdr:colOff>
      <xdr:row>30</xdr:row>
      <xdr:rowOff>149677</xdr:rowOff>
    </xdr:from>
    <xdr:ext cx="938893" cy="34278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835022B-5BD1-4106-A905-413E9A486A50}"/>
            </a:ext>
          </a:extLst>
        </xdr:cNvPr>
        <xdr:cNvSpPr txBox="1"/>
      </xdr:nvSpPr>
      <xdr:spPr>
        <a:xfrm>
          <a:off x="11048998" y="7361463"/>
          <a:ext cx="93889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-1.7507</a:t>
          </a:r>
        </a:p>
      </xdr:txBody>
    </xdr:sp>
    <xdr:clientData/>
  </xdr:oneCellAnchor>
  <xdr:twoCellAnchor>
    <xdr:from>
      <xdr:col>10</xdr:col>
      <xdr:colOff>1023257</xdr:colOff>
      <xdr:row>9</xdr:row>
      <xdr:rowOff>179616</xdr:rowOff>
    </xdr:from>
    <xdr:to>
      <xdr:col>18</xdr:col>
      <xdr:colOff>97972</xdr:colOff>
      <xdr:row>14</xdr:row>
      <xdr:rowOff>2723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ACCB577-2E3F-4036-8663-68410B3B731C}"/>
            </a:ext>
          </a:extLst>
        </xdr:cNvPr>
        <xdr:cNvSpPr txBox="1"/>
      </xdr:nvSpPr>
      <xdr:spPr>
        <a:xfrm>
          <a:off x="10287000" y="1845130"/>
          <a:ext cx="569322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</a:rPr>
            <a:t>Step 1: </a:t>
          </a:r>
          <a:r>
            <a:rPr lang="en-US" sz="2400" baseline="0">
              <a:latin typeface="Lucida Bright" panose="02040602050505020304" pitchFamily="18" charset="0"/>
            </a:rPr>
            <a:t>Calculate the z value</a:t>
          </a:r>
        </a:p>
      </xdr:txBody>
    </xdr:sp>
    <xdr:clientData/>
  </xdr:twoCellAnchor>
  <xdr:twoCellAnchor>
    <xdr:from>
      <xdr:col>10</xdr:col>
      <xdr:colOff>658587</xdr:colOff>
      <xdr:row>37</xdr:row>
      <xdr:rowOff>73481</xdr:rowOff>
    </xdr:from>
    <xdr:to>
      <xdr:col>17</xdr:col>
      <xdr:colOff>195944</xdr:colOff>
      <xdr:row>41</xdr:row>
      <xdr:rowOff>5445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EB889AC-8657-462C-9217-CBCF1506E406}"/>
            </a:ext>
          </a:extLst>
        </xdr:cNvPr>
        <xdr:cNvSpPr txBox="1"/>
      </xdr:nvSpPr>
      <xdr:spPr>
        <a:xfrm>
          <a:off x="9707337" y="9163052"/>
          <a:ext cx="5170714" cy="775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</a:rPr>
            <a:t>Step 2: </a:t>
          </a:r>
          <a:r>
            <a:rPr lang="en-US" sz="2400" baseline="0">
              <a:latin typeface="Lucida Bright" panose="02040602050505020304" pitchFamily="18" charset="0"/>
            </a:rPr>
            <a:t>Solve for x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381000</xdr:colOff>
      <xdr:row>6</xdr:row>
      <xdr:rowOff>157843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903584" y="462643"/>
          <a:ext cx="494773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481148</xdr:colOff>
      <xdr:row>9</xdr:row>
      <xdr:rowOff>178527</xdr:rowOff>
    </xdr:from>
    <xdr:to>
      <xdr:col>10</xdr:col>
      <xdr:colOff>238125</xdr:colOff>
      <xdr:row>29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81148" y="1893027"/>
          <a:ext cx="8805727" cy="5005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Lund 215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>
              <a:effectLst/>
              <a:latin typeface="Lucida Bright" panose="02040602050505020304" pitchFamily="18" charset="0"/>
              <a:ea typeface="Calibri"/>
              <a:cs typeface="Times New Roman"/>
            </a:rPr>
            <a:t>The quality control tests at the Best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Tire Company reveal that the mean mileage for Premium Sport model of performance tire is 67,900 with a standard deviation of 2,050 miles.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The distribution of miles for the population of this model of tires follows the normal probability distribution.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What is the minimum quarantined mileage that should be set for this model of tires? At tires that wear out before that point would be replaced for free.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628197</xdr:colOff>
      <xdr:row>9</xdr:row>
      <xdr:rowOff>26670</xdr:rowOff>
    </xdr:from>
    <xdr:to>
      <xdr:col>10</xdr:col>
      <xdr:colOff>628197</xdr:colOff>
      <xdr:row>48</xdr:row>
      <xdr:rowOff>156210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9676947" y="1741170"/>
          <a:ext cx="0" cy="102668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1027338</xdr:colOff>
      <xdr:row>2</xdr:row>
      <xdr:rowOff>120196</xdr:rowOff>
    </xdr:from>
    <xdr:to>
      <xdr:col>14</xdr:col>
      <xdr:colOff>763994</xdr:colOff>
      <xdr:row>6</xdr:row>
      <xdr:rowOff>176893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0076088" y="501196"/>
          <a:ext cx="3560263" cy="81869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16</xdr:col>
      <xdr:colOff>81643</xdr:colOff>
      <xdr:row>2</xdr:row>
      <xdr:rowOff>108857</xdr:rowOff>
    </xdr:from>
    <xdr:to>
      <xdr:col>18</xdr:col>
      <xdr:colOff>44903</xdr:colOff>
      <xdr:row>6</xdr:row>
      <xdr:rowOff>162832</xdr:rowOff>
    </xdr:to>
    <xdr:sp macro="" textlink="">
      <xdr:nvSpPr>
        <xdr:cNvPr id="8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53E1AA-B8C2-4A8D-B587-5A79DD4F9816}"/>
            </a:ext>
          </a:extLst>
        </xdr:cNvPr>
        <xdr:cNvSpPr/>
      </xdr:nvSpPr>
      <xdr:spPr>
        <a:xfrm>
          <a:off x="14165036" y="489857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326571</xdr:colOff>
      <xdr:row>2</xdr:row>
      <xdr:rowOff>18142</xdr:rowOff>
    </xdr:from>
    <xdr:to>
      <xdr:col>8</xdr:col>
      <xdr:colOff>1347107</xdr:colOff>
      <xdr:row>7</xdr:row>
      <xdr:rowOff>31749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B7267F0D-E657-4C03-BC63-79B11795136E}"/>
            </a:ext>
          </a:extLst>
        </xdr:cNvPr>
        <xdr:cNvSpPr/>
      </xdr:nvSpPr>
      <xdr:spPr>
        <a:xfrm>
          <a:off x="2784021" y="399142"/>
          <a:ext cx="5516336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334735</xdr:colOff>
      <xdr:row>8</xdr:row>
      <xdr:rowOff>150311</xdr:rowOff>
    </xdr:from>
    <xdr:to>
      <xdr:col>9</xdr:col>
      <xdr:colOff>666750</xdr:colOff>
      <xdr:row>53</xdr:row>
      <xdr:rowOff>176893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47031C-89E1-4BC0-96C5-55F1E029B627}"/>
            </a:ext>
          </a:extLst>
        </xdr:cNvPr>
        <xdr:cNvSpPr txBox="1"/>
      </xdr:nvSpPr>
      <xdr:spPr>
        <a:xfrm>
          <a:off x="334735" y="1674311"/>
          <a:ext cx="9026979" cy="963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000">
              <a:solidFill>
                <a:schemeClr val="bg1"/>
              </a:solidFill>
              <a:effectLst/>
              <a:latin typeface="+mn-lt"/>
              <a:ea typeface="Calibri"/>
              <a:cs typeface="Times New Roman"/>
            </a:rPr>
            <a:t>Lund 247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>
              <a:effectLst/>
              <a:latin typeface="Lucida Bright" panose="02040602050505020304" pitchFamily="18" charset="0"/>
              <a:ea typeface="Calibri"/>
              <a:cs typeface="Times New Roman"/>
            </a:rPr>
            <a:t>The QA department at Cola.Inc., maintains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records regarding the amount of cola in its jumbo bottle. The actual amount of cola in each bottle is critical, but varies a small amount from one bottle to the next. Cola Inc., does not wish to underfill the bottles, because it will have a problem with truth in labeling regulations.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On the other hand, it cannot overfill each bottle, because it would be giving cola away, hence reducing its profits.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Its records indicate that the amount of cola follows the normal probability distribution. The mean amount per bottle is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31.2 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ounces and the population standard deviation is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0.4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ounces.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Today's sample of randomly selected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16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bottles from the filling line had the mean amount of cola of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31.38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ounces.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Calculate the sampling error?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Calculate the z value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c) Compute the likelihood (probability) of that z value being greater than 1.80.</a:t>
          </a:r>
          <a:endParaRPr lang="en-US" sz="240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C86E3C-A0A8-420D-B208-140F826AEB9B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1047749</xdr:colOff>
      <xdr:row>9</xdr:row>
      <xdr:rowOff>149133</xdr:rowOff>
    </xdr:from>
    <xdr:to>
      <xdr:col>9</xdr:col>
      <xdr:colOff>1047749</xdr:colOff>
      <xdr:row>42</xdr:row>
      <xdr:rowOff>88173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BFCD1D8-D5BD-48BD-B280-8946E755B134}"/>
            </a:ext>
          </a:extLst>
        </xdr:cNvPr>
        <xdr:cNvCxnSpPr/>
      </xdr:nvCxnSpPr>
      <xdr:spPr>
        <a:xfrm flipH="1">
          <a:off x="9742713" y="1863633"/>
          <a:ext cx="0" cy="72596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170088</xdr:colOff>
      <xdr:row>2</xdr:row>
      <xdr:rowOff>61232</xdr:rowOff>
    </xdr:from>
    <xdr:to>
      <xdr:col>14</xdr:col>
      <xdr:colOff>333374</xdr:colOff>
      <xdr:row>6</xdr:row>
      <xdr:rowOff>126455</xdr:rowOff>
    </xdr:to>
    <xdr:sp macro="" textlink="">
      <xdr:nvSpPr>
        <xdr:cNvPr id="6" name="Rounded Rectangle 11">
          <a:extLst>
            <a:ext uri="{FF2B5EF4-FFF2-40B4-BE49-F238E27FC236}">
              <a16:creationId xmlns:a16="http://schemas.microsoft.com/office/drawing/2014/main" id="{F1B39313-DCCD-45AB-B7DF-71EE6A6EDA2E}"/>
            </a:ext>
          </a:extLst>
        </xdr:cNvPr>
        <xdr:cNvSpPr/>
      </xdr:nvSpPr>
      <xdr:spPr>
        <a:xfrm>
          <a:off x="10238013" y="442232"/>
          <a:ext cx="3982811" cy="82722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9</xdr:col>
      <xdr:colOff>1268186</xdr:colOff>
      <xdr:row>9</xdr:row>
      <xdr:rowOff>57149</xdr:rowOff>
    </xdr:from>
    <xdr:to>
      <xdr:col>16</xdr:col>
      <xdr:colOff>503465</xdr:colOff>
      <xdr:row>15</xdr:row>
      <xdr:rowOff>176893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24D05BEB-21B9-4350-8B7C-F606E21AD9C8}"/>
                </a:ext>
              </a:extLst>
            </xdr:cNvPr>
            <xdr:cNvSpPr txBox="1"/>
          </xdr:nvSpPr>
          <xdr:spPr>
            <a:xfrm>
              <a:off x="9963150" y="1771649"/>
              <a:ext cx="5671458" cy="12627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latin typeface="Lucida Bright" panose="02040602050505020304" pitchFamily="18" charset="0"/>
                </a:rPr>
                <a:t>a)</a:t>
              </a:r>
            </a:p>
            <a:p>
              <a:r>
                <a:rPr lang="en-US" sz="2400" baseline="0">
                  <a:latin typeface="Lucida Bright" panose="02040602050505020304" pitchFamily="18" charset="0"/>
                </a:rPr>
                <a:t>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 baseline="0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400" b="0" i="1" baseline="0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400" baseline="0">
                  <a:latin typeface="Lucida Bright" panose="02040602050505020304" pitchFamily="18" charset="0"/>
                </a:rPr>
                <a:t> - </a:t>
              </a:r>
              <a:r>
                <a:rPr lang="el-GR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μ</a:t>
              </a:r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) = 31.38 - 31.2 = 0.18 =</a:t>
              </a:r>
            </a:p>
            <a:p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n-US" sz="2400" b="1" baseline="0">
                  <a:solidFill>
                    <a:srgbClr val="C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Sampling error</a:t>
              </a:r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24D05BEB-21B9-4350-8B7C-F606E21AD9C8}"/>
                </a:ext>
              </a:extLst>
            </xdr:cNvPr>
            <xdr:cNvSpPr txBox="1"/>
          </xdr:nvSpPr>
          <xdr:spPr>
            <a:xfrm>
              <a:off x="9963150" y="1771649"/>
              <a:ext cx="5671458" cy="12627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latin typeface="Lucida Bright" panose="02040602050505020304" pitchFamily="18" charset="0"/>
                </a:rPr>
                <a:t>a)</a:t>
              </a:r>
            </a:p>
            <a:p>
              <a:r>
                <a:rPr lang="en-US" sz="2400" baseline="0">
                  <a:latin typeface="Lucida Bright" panose="02040602050505020304" pitchFamily="18" charset="0"/>
                </a:rPr>
                <a:t> (</a:t>
              </a:r>
              <a:r>
                <a:rPr lang="en-US" sz="2400" b="0" i="0" baseline="0">
                  <a:latin typeface="Cambria Math" panose="02040503050406030204" pitchFamily="18" charset="0"/>
                </a:rPr>
                <a:t>𝑥 ̅</a:t>
              </a:r>
              <a:r>
                <a:rPr lang="en-US" sz="2400" baseline="0">
                  <a:latin typeface="Lucida Bright" panose="02040602050505020304" pitchFamily="18" charset="0"/>
                </a:rPr>
                <a:t> - </a:t>
              </a:r>
              <a:r>
                <a:rPr lang="el-GR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μ</a:t>
              </a:r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) = 31.38 - 31.2 = 0.18 =</a:t>
              </a:r>
            </a:p>
            <a:p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n-US" sz="2400" b="1" baseline="0">
                  <a:solidFill>
                    <a:srgbClr val="C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Sampling error</a:t>
              </a:r>
              <a:endParaRPr lang="en-US" sz="2400" b="1" baseline="0">
                <a:solidFill>
                  <a:srgbClr val="C00000"/>
                </a:solidFill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9</xdr:col>
      <xdr:colOff>1319893</xdr:colOff>
      <xdr:row>19</xdr:row>
      <xdr:rowOff>40822</xdr:rowOff>
    </xdr:from>
    <xdr:to>
      <xdr:col>17</xdr:col>
      <xdr:colOff>27214</xdr:colOff>
      <xdr:row>25</xdr:row>
      <xdr:rowOff>27214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3047F50-0604-408B-BED9-C55856B8A3FC}"/>
                </a:ext>
              </a:extLst>
            </xdr:cNvPr>
            <xdr:cNvSpPr txBox="1"/>
          </xdr:nvSpPr>
          <xdr:spPr>
            <a:xfrm>
              <a:off x="10014857" y="3660322"/>
              <a:ext cx="5742214" cy="130628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l-GR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latin typeface="Cambria Math" panose="02040503050406030204" pitchFamily="18" charset="0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latin typeface="Cambria Math" panose="02040503050406030204" pitchFamily="18" charset="0"/>
                          <a:cs typeface="Calibri" panose="020F0502020204030204" pitchFamily="34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= 0.4/4 = 0.1 = the standard error of the sampling distribution of the sample mean 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3047F50-0604-408B-BED9-C55856B8A3FC}"/>
                </a:ext>
              </a:extLst>
            </xdr:cNvPr>
            <xdr:cNvSpPr txBox="1"/>
          </xdr:nvSpPr>
          <xdr:spPr>
            <a:xfrm>
              <a:off x="10014857" y="3660322"/>
              <a:ext cx="5742214" cy="130628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l-GR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/</a:t>
              </a:r>
              <a:r>
                <a:rPr lang="en-US" sz="2400" i="0" baseline="0">
                  <a:latin typeface="Cambria Math" panose="02040503050406030204" pitchFamily="18" charset="0"/>
                  <a:cs typeface="Calibri" panose="020F0502020204030204" pitchFamily="34" charset="0"/>
                </a:rPr>
                <a:t>√</a:t>
              </a:r>
              <a:r>
                <a:rPr lang="en-US" sz="2400" b="0" i="0" baseline="0">
                  <a:latin typeface="Cambria Math" panose="02040503050406030204" pitchFamily="18" charset="0"/>
                  <a:cs typeface="Calibri" panose="020F0502020204030204" pitchFamily="34" charset="0"/>
                </a:rPr>
                <a:t>𝑛</a:t>
              </a:r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= 0.4/4 = 0.1 = the standard error of the sampling distribution of the sample mean </a:t>
              </a:r>
            </a:p>
          </xdr:txBody>
        </xdr:sp>
      </mc:Fallback>
    </mc:AlternateContent>
    <xdr:clientData/>
  </xdr:twoCellAnchor>
  <xdr:twoCellAnchor>
    <xdr:from>
      <xdr:col>9</xdr:col>
      <xdr:colOff>1374321</xdr:colOff>
      <xdr:row>27</xdr:row>
      <xdr:rowOff>81643</xdr:rowOff>
    </xdr:from>
    <xdr:to>
      <xdr:col>17</xdr:col>
      <xdr:colOff>81642</xdr:colOff>
      <xdr:row>30</xdr:row>
      <xdr:rowOff>394607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5ED99CE-5043-492B-9B72-1F8E4ED7CE64}"/>
            </a:ext>
          </a:extLst>
        </xdr:cNvPr>
        <xdr:cNvSpPr txBox="1"/>
      </xdr:nvSpPr>
      <xdr:spPr>
        <a:xfrm>
          <a:off x="10069285" y="5402036"/>
          <a:ext cx="5742214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the z value express the sampling error in standard units, in other words, the standard error</a:t>
          </a:r>
        </a:p>
      </xdr:txBody>
    </xdr:sp>
    <xdr:clientData/>
  </xdr:twoCellAnchor>
  <xdr:twoCellAnchor editAs="oneCell">
    <xdr:from>
      <xdr:col>10</xdr:col>
      <xdr:colOff>40822</xdr:colOff>
      <xdr:row>34</xdr:row>
      <xdr:rowOff>136072</xdr:rowOff>
    </xdr:from>
    <xdr:to>
      <xdr:col>17</xdr:col>
      <xdr:colOff>340180</xdr:colOff>
      <xdr:row>53</xdr:row>
      <xdr:rowOff>70965</xdr:rowOff>
    </xdr:to>
    <xdr:pic>
      <xdr:nvPicPr>
        <xdr:cNvPr id="12" name="Picture 11" descr="6.5.1. What do we mean by &quot;Normal&quot; data?">
          <a:extLst>
            <a:ext uri="{FF2B5EF4-FFF2-40B4-BE49-F238E27FC236}">
              <a16:creationId xmlns:a16="http://schemas.microsoft.com/office/drawing/2014/main" id="{4B098FB6-09C9-4F27-A40A-25075E9C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7322" y="7443108"/>
          <a:ext cx="5932715" cy="375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236765</xdr:colOff>
      <xdr:row>45</xdr:row>
      <xdr:rowOff>48985</xdr:rowOff>
    </xdr:from>
    <xdr:to>
      <xdr:col>13</xdr:col>
      <xdr:colOff>236765</xdr:colOff>
      <xdr:row>53</xdr:row>
      <xdr:rowOff>144235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30A0916-2157-49A9-9D8F-63E7EECB974B}"/>
            </a:ext>
          </a:extLst>
        </xdr:cNvPr>
        <xdr:cNvCxnSpPr/>
      </xdr:nvCxnSpPr>
      <xdr:spPr>
        <a:xfrm>
          <a:off x="14203136" y="9454242"/>
          <a:ext cx="0" cy="15757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255090</xdr:colOff>
      <xdr:row>47</xdr:row>
      <xdr:rowOff>108557</xdr:rowOff>
    </xdr:from>
    <xdr:to>
      <xdr:col>15</xdr:col>
      <xdr:colOff>66446</xdr:colOff>
      <xdr:row>51</xdr:row>
      <xdr:rowOff>139277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B7FC4DA-0285-4CA8-BE67-0650209D3FA9}"/>
                </a:ext>
              </a:extLst>
            </xdr14:cNvPr>
            <xdr14:cNvContentPartPr/>
          </xdr14:nvContentPartPr>
          <xdr14:nvPr macro=""/>
          <xdr14:xfrm>
            <a:off x="13875840" y="10096200"/>
            <a:ext cx="886320" cy="79272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4B7FC4DA-0285-4CA8-BE67-0650209D3FA9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13200" y="9718200"/>
              <a:ext cx="1011960" cy="154836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0</xdr:colOff>
      <xdr:row>53</xdr:row>
      <xdr:rowOff>68035</xdr:rowOff>
    </xdr:from>
    <xdr:ext cx="653142" cy="34278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38310B6-50DF-4CAF-9267-4464C0257447}"/>
            </a:ext>
          </a:extLst>
        </xdr:cNvPr>
        <xdr:cNvSpPr txBox="1"/>
      </xdr:nvSpPr>
      <xdr:spPr>
        <a:xfrm>
          <a:off x="13620750" y="11198678"/>
          <a:ext cx="65314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1.80</a:t>
          </a:r>
        </a:p>
      </xdr:txBody>
    </xdr:sp>
    <xdr:clientData/>
  </xdr:oneCellAnchor>
  <xdr:twoCellAnchor>
    <xdr:from>
      <xdr:col>10</xdr:col>
      <xdr:colOff>57149</xdr:colOff>
      <xdr:row>56</xdr:row>
      <xdr:rowOff>84364</xdr:rowOff>
    </xdr:from>
    <xdr:to>
      <xdr:col>13</xdr:col>
      <xdr:colOff>27213</xdr:colOff>
      <xdr:row>63</xdr:row>
      <xdr:rowOff>57149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BBBEC42-21FE-4ACB-BE65-4CCB375CA621}"/>
            </a:ext>
          </a:extLst>
        </xdr:cNvPr>
        <xdr:cNvSpPr txBox="1"/>
      </xdr:nvSpPr>
      <xdr:spPr>
        <a:xfrm>
          <a:off x="10153649" y="11786507"/>
          <a:ext cx="3494314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c) </a:t>
          </a:r>
        </a:p>
        <a:p>
          <a:r>
            <a:rPr lang="en-US" sz="2400" baseline="0">
              <a:latin typeface="Lucida Bright" panose="02040602050505020304" pitchFamily="18" charset="0"/>
            </a:rPr>
            <a:t>1- NORMSDIST(1.8,1)</a:t>
          </a:r>
        </a:p>
      </xdr:txBody>
    </xdr:sp>
    <xdr:clientData/>
  </xdr:twoCellAnchor>
  <xdr:oneCellAnchor>
    <xdr:from>
      <xdr:col>10</xdr:col>
      <xdr:colOff>0</xdr:colOff>
      <xdr:row>56</xdr:row>
      <xdr:rowOff>0</xdr:rowOff>
    </xdr:from>
    <xdr:ext cx="653142" cy="34278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9FA2F20-3CFB-405F-8C71-D43A36A7EAE0}"/>
            </a:ext>
          </a:extLst>
        </xdr:cNvPr>
        <xdr:cNvSpPr txBox="1"/>
      </xdr:nvSpPr>
      <xdr:spPr>
        <a:xfrm>
          <a:off x="10096500" y="11702143"/>
          <a:ext cx="65314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600" b="1">
            <a:solidFill>
              <a:schemeClr val="tx2">
                <a:lumMod val="50000"/>
              </a:schemeClr>
            </a:solidFill>
          </a:endParaRPr>
        </a:p>
      </xdr:txBody>
    </xdr:sp>
    <xdr:clientData/>
  </xdr:oneCellAnchor>
  <xdr:twoCellAnchor>
    <xdr:from>
      <xdr:col>1</xdr:col>
      <xdr:colOff>381000</xdr:colOff>
      <xdr:row>58</xdr:row>
      <xdr:rowOff>13607</xdr:rowOff>
    </xdr:from>
    <xdr:to>
      <xdr:col>7</xdr:col>
      <xdr:colOff>1006928</xdr:colOff>
      <xdr:row>62</xdr:row>
      <xdr:rowOff>68036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4DEF2954-0B5C-431A-B7DE-34E054B260E2}"/>
                </a:ext>
              </a:extLst>
            </xdr:cNvPr>
            <xdr:cNvSpPr txBox="1"/>
          </xdr:nvSpPr>
          <xdr:spPr>
            <a:xfrm>
              <a:off x="993321" y="12096750"/>
              <a:ext cx="5742214" cy="81642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latin typeface="Lucida Bright" panose="02040602050505020304" pitchFamily="18" charset="0"/>
                </a:rPr>
                <a:t>z =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 baseline="0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400" b="0" i="1" baseline="0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400" baseline="0">
                  <a:latin typeface="Lucida Bright" panose="02040602050505020304" pitchFamily="18" charset="0"/>
                </a:rPr>
                <a:t> - </a:t>
              </a:r>
              <a:r>
                <a:rPr lang="el-GR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μ</a:t>
              </a:r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)/(</a:t>
              </a:r>
              <a:r>
                <a:rPr lang="el-GR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latin typeface="Cambria Math" panose="02040503050406030204" pitchFamily="18" charset="0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latin typeface="Cambria Math" panose="02040503050406030204" pitchFamily="18" charset="0"/>
                          <a:cs typeface="Calibri" panose="020F0502020204030204" pitchFamily="34" charset="0"/>
                        </a:rPr>
                        <m:t>𝑛</m:t>
                      </m:r>
                      <m:r>
                        <a:rPr lang="en-US" sz="2400" b="0" i="1" baseline="0">
                          <a:latin typeface="Cambria Math" panose="02040503050406030204" pitchFamily="18" charset="0"/>
                          <a:cs typeface="Calibri" panose="020F0502020204030204" pitchFamily="34" charset="0"/>
                        </a:rPr>
                        <m:t>)</m:t>
                      </m:r>
                    </m:e>
                  </m:rad>
                </m:oMath>
              </a14:m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= (31.38 - 31.2)/(0.4/4) = </a:t>
              </a:r>
            </a:p>
            <a:p>
              <a:endParaRPr lang="en-US" sz="2400" baseline="0"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4DEF2954-0B5C-431A-B7DE-34E054B260E2}"/>
                </a:ext>
              </a:extLst>
            </xdr:cNvPr>
            <xdr:cNvSpPr txBox="1"/>
          </xdr:nvSpPr>
          <xdr:spPr>
            <a:xfrm>
              <a:off x="993321" y="12096750"/>
              <a:ext cx="5742214" cy="81642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latin typeface="Lucida Bright" panose="02040602050505020304" pitchFamily="18" charset="0"/>
                </a:rPr>
                <a:t>z = (</a:t>
              </a:r>
              <a:r>
                <a:rPr lang="en-US" sz="2400" b="0" i="0" baseline="0">
                  <a:latin typeface="Cambria Math" panose="02040503050406030204" pitchFamily="18" charset="0"/>
                </a:rPr>
                <a:t>𝑥 ̅</a:t>
              </a:r>
              <a:r>
                <a:rPr lang="en-US" sz="2400" baseline="0">
                  <a:latin typeface="Lucida Bright" panose="02040602050505020304" pitchFamily="18" charset="0"/>
                </a:rPr>
                <a:t> - </a:t>
              </a:r>
              <a:r>
                <a:rPr lang="el-GR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μ</a:t>
              </a:r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)/(</a:t>
              </a:r>
              <a:r>
                <a:rPr lang="el-GR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400" baseline="0">
                  <a:latin typeface="Calibri" panose="020F0502020204030204" pitchFamily="34" charset="0"/>
                  <a:cs typeface="Calibri" panose="020F0502020204030204" pitchFamily="34" charset="0"/>
                </a:rPr>
                <a:t>/</a:t>
              </a:r>
              <a:r>
                <a:rPr lang="en-US" sz="2400" i="0" baseline="0">
                  <a:latin typeface="Cambria Math" panose="02040503050406030204" pitchFamily="18" charset="0"/>
                  <a:cs typeface="Calibri" panose="020F0502020204030204" pitchFamily="34" charset="0"/>
                </a:rPr>
                <a:t>√(</a:t>
              </a:r>
              <a:r>
                <a:rPr lang="en-US" sz="2400" b="0" i="0" baseline="0">
                  <a:latin typeface="Cambria Math" panose="02040503050406030204" pitchFamily="18" charset="0"/>
                  <a:cs typeface="Calibri" panose="020F0502020204030204" pitchFamily="34" charset="0"/>
                </a:rPr>
                <a:t>𝑛))</a:t>
              </a:r>
              <a:r>
                <a:rPr lang="en-US" sz="240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= (31.38 - 31.2)/(0.4/4) = </a:t>
              </a:r>
            </a:p>
            <a:p>
              <a:endParaRPr lang="en-US" sz="24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326571</xdr:colOff>
      <xdr:row>2</xdr:row>
      <xdr:rowOff>18142</xdr:rowOff>
    </xdr:from>
    <xdr:to>
      <xdr:col>8</xdr:col>
      <xdr:colOff>1347107</xdr:colOff>
      <xdr:row>7</xdr:row>
      <xdr:rowOff>31749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789464" y="399142"/>
          <a:ext cx="5538107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511628</xdr:colOff>
      <xdr:row>9</xdr:row>
      <xdr:rowOff>163920</xdr:rowOff>
    </xdr:from>
    <xdr:to>
      <xdr:col>9</xdr:col>
      <xdr:colOff>843643</xdr:colOff>
      <xdr:row>48</xdr:row>
      <xdr:rowOff>13607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11628" y="1878420"/>
          <a:ext cx="9026979" cy="8313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800">
              <a:solidFill>
                <a:schemeClr val="bg1"/>
              </a:solidFill>
              <a:effectLst/>
              <a:latin typeface="+mn-lt"/>
              <a:ea typeface="Calibri"/>
              <a:cs typeface="Times New Roman"/>
            </a:rPr>
            <a:t>Lund 247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>
              <a:effectLst/>
              <a:latin typeface="Lucida Bright" panose="02040602050505020304" pitchFamily="18" charset="0"/>
              <a:ea typeface="Calibri"/>
              <a:cs typeface="Times New Roman"/>
            </a:rPr>
            <a:t>The QA department at Cola.Inc., maintains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records regarding the amount of cola in its jumbo bottle. The actual amount of cola in each bottle is critical, but varies a small amount from one bottle to the next. Cola Inc., does not wish to underfill the bottles, because it will have a problem with truth in labeling regulations.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On the other hand, it cannot overfill each bottle, because it would be giving cola away, hence reducing its profits.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Its records indicate that the amount of cola follows the normal probability distribution. The mean amount per bottle is 31.2 ounces and the population standard deviation is 0.4 ounces.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Today's sample of randomly selected 16 bottles from the filling line had the mean amount of cola of 31.38 ounces.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Calculate the sampling error?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Compute the likelihood (probability) of a z value being 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   greater than 1.80.</a:t>
          </a:r>
          <a:endParaRPr lang="en-US" sz="2400">
            <a:effectLst/>
            <a:latin typeface="Lucida Bright" panose="020406020505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13606</xdr:colOff>
      <xdr:row>9</xdr:row>
      <xdr:rowOff>108312</xdr:rowOff>
    </xdr:from>
    <xdr:to>
      <xdr:col>10</xdr:col>
      <xdr:colOff>13606</xdr:colOff>
      <xdr:row>42</xdr:row>
      <xdr:rowOff>47352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H="1">
          <a:off x="10110106" y="1822812"/>
          <a:ext cx="0" cy="72596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170088</xdr:colOff>
      <xdr:row>2</xdr:row>
      <xdr:rowOff>61232</xdr:rowOff>
    </xdr:from>
    <xdr:to>
      <xdr:col>14</xdr:col>
      <xdr:colOff>333374</xdr:colOff>
      <xdr:row>6</xdr:row>
      <xdr:rowOff>126455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0266588" y="442232"/>
          <a:ext cx="3986893" cy="82722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15</xdr:col>
      <xdr:colOff>13608</xdr:colOff>
      <xdr:row>2</xdr:row>
      <xdr:rowOff>13607</xdr:rowOff>
    </xdr:from>
    <xdr:to>
      <xdr:col>17</xdr:col>
      <xdr:colOff>357868</xdr:colOff>
      <xdr:row>6</xdr:row>
      <xdr:rowOff>67582</xdr:rowOff>
    </xdr:to>
    <xdr:sp macro="" textlink="">
      <xdr:nvSpPr>
        <xdr:cNvPr id="8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ADB4C6-58D4-43C7-9DD9-09225B3BFBD0}"/>
            </a:ext>
          </a:extLst>
        </xdr:cNvPr>
        <xdr:cNvSpPr/>
      </xdr:nvSpPr>
      <xdr:spPr>
        <a:xfrm>
          <a:off x="14709322" y="394607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262891</xdr:colOff>
      <xdr:row>1</xdr:row>
      <xdr:rowOff>119743</xdr:rowOff>
    </xdr:from>
    <xdr:to>
      <xdr:col>8</xdr:col>
      <xdr:colOff>1156608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78E37C8-C054-4A4E-BD21-31947131F1DC}"/>
            </a:ext>
          </a:extLst>
        </xdr:cNvPr>
        <xdr:cNvSpPr/>
      </xdr:nvSpPr>
      <xdr:spPr>
        <a:xfrm>
          <a:off x="3434716" y="310243"/>
          <a:ext cx="5399042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3628</xdr:colOff>
      <xdr:row>8</xdr:row>
      <xdr:rowOff>84545</xdr:rowOff>
    </xdr:from>
    <xdr:to>
      <xdr:col>8</xdr:col>
      <xdr:colOff>1387928</xdr:colOff>
      <xdr:row>34</xdr:row>
      <xdr:rowOff>27214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50A7B7-DDBF-414F-9A6F-60083CF29412}"/>
            </a:ext>
          </a:extLst>
        </xdr:cNvPr>
        <xdr:cNvSpPr txBox="1"/>
      </xdr:nvSpPr>
      <xdr:spPr>
        <a:xfrm>
          <a:off x="615949" y="1608545"/>
          <a:ext cx="8460015" cy="63244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bg1"/>
              </a:solidFill>
              <a:latin typeface="Lucida Bright" panose="02040602050505020304" pitchFamily="18" charset="0"/>
            </a:rPr>
            <a:t>Lund 174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There are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five 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flights from Pittsburgh via US Airways into Bradford, Pennsylvania. 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Suppose the probability that any flight arrive late is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0.20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a) What is the probability that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none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of the flights are late today?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b) What is the probability that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exactly one 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flight is late today?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c) Calculate the mean of this binomial distribution.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d) Calculate the variance of this binomial distribution.</a:t>
          </a:r>
        </a:p>
      </xdr:txBody>
    </xdr:sp>
    <xdr:clientData/>
  </xdr:twoCellAnchor>
  <xdr:twoCellAnchor>
    <xdr:from>
      <xdr:col>1</xdr:col>
      <xdr:colOff>306978</xdr:colOff>
      <xdr:row>1</xdr:row>
      <xdr:rowOff>161109</xdr:rowOff>
    </xdr:from>
    <xdr:to>
      <xdr:col>2</xdr:col>
      <xdr:colOff>1127124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60C0A-82D9-41F6-B472-4DCC0E96D399}"/>
            </a:ext>
          </a:extLst>
        </xdr:cNvPr>
        <xdr:cNvSpPr/>
      </xdr:nvSpPr>
      <xdr:spPr>
        <a:xfrm>
          <a:off x="916578" y="351609"/>
          <a:ext cx="1439271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1650093</xdr:colOff>
      <xdr:row>2</xdr:row>
      <xdr:rowOff>134621</xdr:rowOff>
    </xdr:from>
    <xdr:to>
      <xdr:col>8</xdr:col>
      <xdr:colOff>1650093</xdr:colOff>
      <xdr:row>61</xdr:row>
      <xdr:rowOff>31751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EECD7F9-6C26-45EB-AB01-A3A4ECA10798}"/>
            </a:ext>
          </a:extLst>
        </xdr:cNvPr>
        <xdr:cNvCxnSpPr/>
      </xdr:nvCxnSpPr>
      <xdr:spPr>
        <a:xfrm>
          <a:off x="9338129" y="515621"/>
          <a:ext cx="0" cy="1361313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1061358</xdr:colOff>
      <xdr:row>2</xdr:row>
      <xdr:rowOff>97518</xdr:rowOff>
    </xdr:from>
    <xdr:to>
      <xdr:col>12</xdr:col>
      <xdr:colOff>782138</xdr:colOff>
      <xdr:row>6</xdr:row>
      <xdr:rowOff>67491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81AEBD57-F5DF-4BBA-9D57-AE16462075A1}"/>
            </a:ext>
          </a:extLst>
        </xdr:cNvPr>
        <xdr:cNvSpPr/>
      </xdr:nvSpPr>
      <xdr:spPr>
        <a:xfrm>
          <a:off x="10414908" y="478518"/>
          <a:ext cx="3587930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9</xdr:col>
      <xdr:colOff>136072</xdr:colOff>
      <xdr:row>8</xdr:row>
      <xdr:rowOff>81643</xdr:rowOff>
    </xdr:from>
    <xdr:to>
      <xdr:col>11</xdr:col>
      <xdr:colOff>762000</xdr:colOff>
      <xdr:row>12</xdr:row>
      <xdr:rowOff>68036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278283-477E-4122-B0D6-DDBCB7AC9753}"/>
            </a:ext>
          </a:extLst>
        </xdr:cNvPr>
        <xdr:cNvSpPr txBox="1"/>
      </xdr:nvSpPr>
      <xdr:spPr>
        <a:xfrm>
          <a:off x="9497786" y="1605643"/>
          <a:ext cx="3374571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a) BINOM.DIST (0,5,0.2,0)</a:t>
          </a:r>
        </a:p>
      </xdr:txBody>
    </xdr:sp>
    <xdr:clientData/>
  </xdr:twoCellAnchor>
  <xdr:twoCellAnchor>
    <xdr:from>
      <xdr:col>9</xdr:col>
      <xdr:colOff>176893</xdr:colOff>
      <xdr:row>16</xdr:row>
      <xdr:rowOff>40821</xdr:rowOff>
    </xdr:from>
    <xdr:to>
      <xdr:col>11</xdr:col>
      <xdr:colOff>802821</xdr:colOff>
      <xdr:row>20</xdr:row>
      <xdr:rowOff>27214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51A82E-9163-4B92-824C-22D2622E83FA}"/>
            </a:ext>
          </a:extLst>
        </xdr:cNvPr>
        <xdr:cNvSpPr txBox="1"/>
      </xdr:nvSpPr>
      <xdr:spPr>
        <a:xfrm>
          <a:off x="9538607" y="3088821"/>
          <a:ext cx="3374571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b) BINOM.DIST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(1,5,0.2,0)</a:t>
          </a:r>
          <a:endParaRPr lang="en-US" sz="2000" b="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149679</xdr:colOff>
      <xdr:row>23</xdr:row>
      <xdr:rowOff>108858</xdr:rowOff>
    </xdr:from>
    <xdr:to>
      <xdr:col>14</xdr:col>
      <xdr:colOff>620486</xdr:colOff>
      <xdr:row>24</xdr:row>
      <xdr:rowOff>326572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DC64382-1152-4BF8-B5D7-18E315AACF7E}"/>
            </a:ext>
          </a:extLst>
        </xdr:cNvPr>
        <xdr:cNvSpPr txBox="1"/>
      </xdr:nvSpPr>
      <xdr:spPr>
        <a:xfrm>
          <a:off x="9750879" y="4201887"/>
          <a:ext cx="5902778" cy="7511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c) Mean of Binomial Distribution = </a:t>
          </a:r>
          <a:r>
            <a:rPr lang="el-GR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n*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= 5*0.2 = </a:t>
          </a:r>
          <a:r>
            <a:rPr lang="en-US" sz="2000" b="1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</a:t>
          </a:r>
          <a:endParaRPr lang="en-US" sz="20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149679</xdr:colOff>
      <xdr:row>25</xdr:row>
      <xdr:rowOff>190500</xdr:rowOff>
    </xdr:from>
    <xdr:to>
      <xdr:col>14</xdr:col>
      <xdr:colOff>612321</xdr:colOff>
      <xdr:row>28</xdr:row>
      <xdr:rowOff>163285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51B9216-E82B-42F2-B8A8-89C7438E35A5}"/>
            </a:ext>
          </a:extLst>
        </xdr:cNvPr>
        <xdr:cNvSpPr txBox="1"/>
      </xdr:nvSpPr>
      <xdr:spPr>
        <a:xfrm>
          <a:off x="9511393" y="5538107"/>
          <a:ext cx="5742214" cy="966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d)Variance of the binomial distribution=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l-GR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n *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(1-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) = (5 * 0.2)(1 - 0.2) = </a:t>
          </a:r>
          <a:r>
            <a:rPr lang="en-US" sz="2000" b="1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0.80</a:t>
          </a:r>
          <a:endParaRPr lang="en-US" sz="20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262891</xdr:colOff>
      <xdr:row>1</xdr:row>
      <xdr:rowOff>119743</xdr:rowOff>
    </xdr:from>
    <xdr:to>
      <xdr:col>8</xdr:col>
      <xdr:colOff>1156608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446962" y="310243"/>
          <a:ext cx="5397682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3628</xdr:colOff>
      <xdr:row>8</xdr:row>
      <xdr:rowOff>84545</xdr:rowOff>
    </xdr:from>
    <xdr:to>
      <xdr:col>8</xdr:col>
      <xdr:colOff>1387928</xdr:colOff>
      <xdr:row>38</xdr:row>
      <xdr:rowOff>176893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15949" y="1608545"/>
          <a:ext cx="8460015" cy="73177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Lund 174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There are five flights from Pittsburgh via US Airways into Bradford, Pennsylvania. 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Suppose the probability that any flight arrive late is 0.20.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a) What is the probability that none of the flights are late today?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b) What is the probability that exactly one flight is late today?</a:t>
          </a:r>
        </a:p>
        <a:p>
          <a:endParaRPr lang="en-US" sz="2400">
            <a:effectLst/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c) Calculate the mean of this binomial distribution.</a:t>
          </a:r>
        </a:p>
        <a:p>
          <a:endParaRPr lang="en-US" sz="2400">
            <a:effectLst/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d) Calculate the variance of this binomial distribution.</a:t>
          </a:r>
          <a:endParaRPr lang="en-US" sz="2400">
            <a:effectLst/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306978</xdr:colOff>
      <xdr:row>1</xdr:row>
      <xdr:rowOff>161109</xdr:rowOff>
    </xdr:from>
    <xdr:to>
      <xdr:col>2</xdr:col>
      <xdr:colOff>1127124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910228" y="351609"/>
          <a:ext cx="1439271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371022</xdr:colOff>
      <xdr:row>2</xdr:row>
      <xdr:rowOff>121013</xdr:rowOff>
    </xdr:from>
    <xdr:to>
      <xdr:col>9</xdr:col>
      <xdr:colOff>371022</xdr:colOff>
      <xdr:row>61</xdr:row>
      <xdr:rowOff>18143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9732736" y="502013"/>
          <a:ext cx="0" cy="1361313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1061358</xdr:colOff>
      <xdr:row>2</xdr:row>
      <xdr:rowOff>97518</xdr:rowOff>
    </xdr:from>
    <xdr:to>
      <xdr:col>12</xdr:col>
      <xdr:colOff>782138</xdr:colOff>
      <xdr:row>6</xdr:row>
      <xdr:rowOff>163286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0423072" y="478518"/>
          <a:ext cx="3585209" cy="82776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13</xdr:col>
      <xdr:colOff>272142</xdr:colOff>
      <xdr:row>2</xdr:row>
      <xdr:rowOff>68035</xdr:rowOff>
    </xdr:from>
    <xdr:to>
      <xdr:col>15</xdr:col>
      <xdr:colOff>221795</xdr:colOff>
      <xdr:row>6</xdr:row>
      <xdr:rowOff>122010</xdr:rowOff>
    </xdr:to>
    <xdr:sp macro="" textlink="">
      <xdr:nvSpPr>
        <xdr:cNvPr id="9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4660C-B535-4D37-989A-70B1D5F03289}"/>
            </a:ext>
          </a:extLst>
        </xdr:cNvPr>
        <xdr:cNvSpPr/>
      </xdr:nvSpPr>
      <xdr:spPr>
        <a:xfrm>
          <a:off x="14614071" y="449035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86905</xdr:colOff>
      <xdr:row>3</xdr:row>
      <xdr:rowOff>166914</xdr:rowOff>
    </xdr:from>
    <xdr:to>
      <xdr:col>10</xdr:col>
      <xdr:colOff>598715</xdr:colOff>
      <xdr:row>9</xdr:row>
      <xdr:rowOff>27214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E4A3EEC-87CA-4E26-BA02-65750BE8DC6A}"/>
            </a:ext>
          </a:extLst>
        </xdr:cNvPr>
        <xdr:cNvSpPr/>
      </xdr:nvSpPr>
      <xdr:spPr>
        <a:xfrm>
          <a:off x="2549798" y="738414"/>
          <a:ext cx="5505631" cy="10033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380093</xdr:colOff>
      <xdr:row>12</xdr:row>
      <xdr:rowOff>55515</xdr:rowOff>
    </xdr:from>
    <xdr:to>
      <xdr:col>11</xdr:col>
      <xdr:colOff>680357</xdr:colOff>
      <xdr:row>33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0C616D-D85D-43EA-8AC6-2CC32BB5293B}"/>
            </a:ext>
          </a:extLst>
        </xdr:cNvPr>
        <xdr:cNvSpPr txBox="1"/>
      </xdr:nvSpPr>
      <xdr:spPr>
        <a:xfrm>
          <a:off x="380093" y="2341515"/>
          <a:ext cx="8804728" cy="4434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aseline="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176</a:t>
          </a:r>
        </a:p>
        <a:p>
          <a:endParaRPr lang="en-US" sz="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1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Five percent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(0.05)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of the worm gears produced by an automatic, high speed milling machines are defective.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a) What is the probability that out of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six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gears selected at random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0, 1, 2, 3, 4, 5, 6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will be defective?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Compute the mean 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c) the variance of the distribution of the number of defective gears.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555536</xdr:colOff>
      <xdr:row>3</xdr:row>
      <xdr:rowOff>127544</xdr:rowOff>
    </xdr:from>
    <xdr:to>
      <xdr:col>2</xdr:col>
      <xdr:colOff>823232</xdr:colOff>
      <xdr:row>9</xdr:row>
      <xdr:rowOff>176892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9761C-3551-4B5C-88BD-4514A7F91826}"/>
            </a:ext>
          </a:extLst>
        </xdr:cNvPr>
        <xdr:cNvSpPr/>
      </xdr:nvSpPr>
      <xdr:spPr>
        <a:xfrm>
          <a:off x="555536" y="699044"/>
          <a:ext cx="1505946" cy="119234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979716</xdr:colOff>
      <xdr:row>5</xdr:row>
      <xdr:rowOff>6260</xdr:rowOff>
    </xdr:from>
    <xdr:to>
      <xdr:col>11</xdr:col>
      <xdr:colOff>979716</xdr:colOff>
      <xdr:row>38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FB84A1F-4970-4373-AA81-85ED8FB75AAC}"/>
            </a:ext>
          </a:extLst>
        </xdr:cNvPr>
        <xdr:cNvCxnSpPr/>
      </xdr:nvCxnSpPr>
      <xdr:spPr>
        <a:xfrm>
          <a:off x="9484180" y="958760"/>
          <a:ext cx="0" cy="6878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185056</xdr:colOff>
      <xdr:row>1</xdr:row>
      <xdr:rowOff>97971</xdr:rowOff>
    </xdr:from>
    <xdr:to>
      <xdr:col>16</xdr:col>
      <xdr:colOff>117020</xdr:colOff>
      <xdr:row>5</xdr:row>
      <xdr:rowOff>67944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782D2B50-9C82-4A35-AE58-DF790C520C65}"/>
            </a:ext>
          </a:extLst>
        </xdr:cNvPr>
        <xdr:cNvSpPr/>
      </xdr:nvSpPr>
      <xdr:spPr>
        <a:xfrm>
          <a:off x="10047513" y="283028"/>
          <a:ext cx="2860221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435430</xdr:colOff>
      <xdr:row>13</xdr:row>
      <xdr:rowOff>13607</xdr:rowOff>
    </xdr:from>
    <xdr:to>
      <xdr:col>13</xdr:col>
      <xdr:colOff>462643</xdr:colOff>
      <xdr:row>15</xdr:row>
      <xdr:rowOff>149679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953190-E24F-4720-BF41-F579875F3259}"/>
            </a:ext>
          </a:extLst>
        </xdr:cNvPr>
        <xdr:cNvSpPr txBox="1"/>
      </xdr:nvSpPr>
      <xdr:spPr>
        <a:xfrm>
          <a:off x="10055680" y="1918607"/>
          <a:ext cx="653142" cy="517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449036</xdr:colOff>
      <xdr:row>17</xdr:row>
      <xdr:rowOff>0</xdr:rowOff>
    </xdr:from>
    <xdr:to>
      <xdr:col>13</xdr:col>
      <xdr:colOff>462642</xdr:colOff>
      <xdr:row>20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9F3CF0D-0989-455E-8975-F26FE6384AA0}"/>
            </a:ext>
          </a:extLst>
        </xdr:cNvPr>
        <xdr:cNvSpPr txBox="1"/>
      </xdr:nvSpPr>
      <xdr:spPr>
        <a:xfrm>
          <a:off x="10069286" y="2667000"/>
          <a:ext cx="63953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1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476251</xdr:colOff>
      <xdr:row>21</xdr:row>
      <xdr:rowOff>68036</xdr:rowOff>
    </xdr:from>
    <xdr:to>
      <xdr:col>13</xdr:col>
      <xdr:colOff>462642</xdr:colOff>
      <xdr:row>23</xdr:row>
      <xdr:rowOff>168728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316ECB-7F4E-4CF3-A2C4-0456A9178640}"/>
            </a:ext>
          </a:extLst>
        </xdr:cNvPr>
        <xdr:cNvSpPr txBox="1"/>
      </xdr:nvSpPr>
      <xdr:spPr>
        <a:xfrm>
          <a:off x="10096501" y="3497036"/>
          <a:ext cx="612320" cy="4816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2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462643</xdr:colOff>
      <xdr:row>25</xdr:row>
      <xdr:rowOff>108857</xdr:rowOff>
    </xdr:from>
    <xdr:to>
      <xdr:col>13</xdr:col>
      <xdr:colOff>435430</xdr:colOff>
      <xdr:row>28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736CBAB-10D6-49EA-B475-DB05A613CA48}"/>
            </a:ext>
          </a:extLst>
        </xdr:cNvPr>
        <xdr:cNvSpPr txBox="1"/>
      </xdr:nvSpPr>
      <xdr:spPr>
        <a:xfrm>
          <a:off x="10082893" y="4299857"/>
          <a:ext cx="598716" cy="544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3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449037</xdr:colOff>
      <xdr:row>29</xdr:row>
      <xdr:rowOff>40822</xdr:rowOff>
    </xdr:from>
    <xdr:to>
      <xdr:col>13</xdr:col>
      <xdr:colOff>449036</xdr:colOff>
      <xdr:row>30</xdr:row>
      <xdr:rowOff>231320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4BAF5F1-F856-4117-943C-7B09B4B22C73}"/>
            </a:ext>
          </a:extLst>
        </xdr:cNvPr>
        <xdr:cNvSpPr txBox="1"/>
      </xdr:nvSpPr>
      <xdr:spPr>
        <a:xfrm>
          <a:off x="10069287" y="5157108"/>
          <a:ext cx="625928" cy="462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4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462643</xdr:colOff>
      <xdr:row>32</xdr:row>
      <xdr:rowOff>27216</xdr:rowOff>
    </xdr:from>
    <xdr:to>
      <xdr:col>13</xdr:col>
      <xdr:colOff>449036</xdr:colOff>
      <xdr:row>34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C63F03-8693-425E-8D23-0B27B06AB142}"/>
            </a:ext>
          </a:extLst>
        </xdr:cNvPr>
        <xdr:cNvSpPr txBox="1"/>
      </xdr:nvSpPr>
      <xdr:spPr>
        <a:xfrm>
          <a:off x="10082893" y="5959930"/>
          <a:ext cx="612322" cy="517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5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421822</xdr:colOff>
      <xdr:row>35</xdr:row>
      <xdr:rowOff>0</xdr:rowOff>
    </xdr:from>
    <xdr:to>
      <xdr:col>13</xdr:col>
      <xdr:colOff>421823</xdr:colOff>
      <xdr:row>36</xdr:row>
      <xdr:rowOff>299357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C3023CE-46B1-4D3F-B998-6ED6A8823F6C}"/>
            </a:ext>
          </a:extLst>
        </xdr:cNvPr>
        <xdr:cNvSpPr txBox="1"/>
      </xdr:nvSpPr>
      <xdr:spPr>
        <a:xfrm>
          <a:off x="10042072" y="6776357"/>
          <a:ext cx="62593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6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476249</xdr:colOff>
      <xdr:row>34</xdr:row>
      <xdr:rowOff>81643</xdr:rowOff>
    </xdr:from>
    <xdr:to>
      <xdr:col>8</xdr:col>
      <xdr:colOff>68035</xdr:colOff>
      <xdr:row>37</xdr:row>
      <xdr:rowOff>149679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8EEFC9E-F1AF-4790-B51D-C7B059367D2C}"/>
            </a:ext>
          </a:extLst>
        </xdr:cNvPr>
        <xdr:cNvSpPr txBox="1"/>
      </xdr:nvSpPr>
      <xdr:spPr>
        <a:xfrm>
          <a:off x="476249" y="7130143"/>
          <a:ext cx="574221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b) Mean of Binomial Distribution = </a:t>
          </a:r>
          <a:r>
            <a:rPr lang="el-GR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Times New Roman" panose="02020603050405020304" pitchFamily="18" charset="0"/>
            </a:rPr>
            <a:t>= n * </a:t>
          </a:r>
          <a:r>
            <a:rPr lang="el-GR" sz="24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= 6 * 0.05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0.30</a:t>
          </a:r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476249</xdr:colOff>
      <xdr:row>38</xdr:row>
      <xdr:rowOff>149679</xdr:rowOff>
    </xdr:from>
    <xdr:to>
      <xdr:col>8</xdr:col>
      <xdr:colOff>40821</xdr:colOff>
      <xdr:row>42</xdr:row>
      <xdr:rowOff>149678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608D6B8-DA02-4DC1-BA89-D66BF6EB20D3}"/>
            </a:ext>
          </a:extLst>
        </xdr:cNvPr>
        <xdr:cNvSpPr txBox="1"/>
      </xdr:nvSpPr>
      <xdr:spPr>
        <a:xfrm>
          <a:off x="476249" y="8368393"/>
          <a:ext cx="5715001" cy="979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c) Variance of the binomial distribution =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l-GR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Times New Roman" panose="02020603050405020304" pitchFamily="18" charset="0"/>
            </a:rPr>
            <a:t>=n *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* (1 -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) = (6 * 0.05) * (0.95)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0.2850</a:t>
          </a:r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13607</xdr:colOff>
      <xdr:row>6</xdr:row>
      <xdr:rowOff>163285</xdr:rowOff>
    </xdr:from>
    <xdr:to>
      <xdr:col>18</xdr:col>
      <xdr:colOff>421822</xdr:colOff>
      <xdr:row>10</xdr:row>
      <xdr:rowOff>149678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48DAD19-46CF-4EB3-9AF8-B79A04B96CE7}"/>
            </a:ext>
          </a:extLst>
        </xdr:cNvPr>
        <xdr:cNvSpPr txBox="1"/>
      </xdr:nvSpPr>
      <xdr:spPr>
        <a:xfrm>
          <a:off x="9633857" y="1306285"/>
          <a:ext cx="4612822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a) Use BINOM.DIST Probabilities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59691</xdr:colOff>
      <xdr:row>2</xdr:row>
      <xdr:rowOff>126093</xdr:rowOff>
    </xdr:from>
    <xdr:to>
      <xdr:col>9</xdr:col>
      <xdr:colOff>898071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22584" y="507093"/>
          <a:ext cx="4852487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380092</xdr:colOff>
      <xdr:row>9</xdr:row>
      <xdr:rowOff>55515</xdr:rowOff>
    </xdr:from>
    <xdr:to>
      <xdr:col>11</xdr:col>
      <xdr:colOff>952499</xdr:colOff>
      <xdr:row>31</xdr:row>
      <xdr:rowOff>81642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80092" y="1770015"/>
          <a:ext cx="9076871" cy="47886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176</a:t>
          </a:r>
        </a:p>
        <a:p>
          <a:endParaRPr lang="en-US" sz="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Five percent of the worm gears produced by an automatic, high speed milling machines are defective.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What is the probability that out of six gears selected at random 0, 1, 2, 3, 4, 5, 6 will be defective?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Compute the mean and the variance of the distribution of the number of defective gears.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446678</xdr:colOff>
      <xdr:row>2</xdr:row>
      <xdr:rowOff>59509</xdr:rowOff>
    </xdr:from>
    <xdr:to>
      <xdr:col>2</xdr:col>
      <xdr:colOff>714374</xdr:colOff>
      <xdr:row>8</xdr:row>
      <xdr:rowOff>15875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46678" y="440509"/>
          <a:ext cx="1496421" cy="109936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68037</xdr:colOff>
      <xdr:row>5</xdr:row>
      <xdr:rowOff>6260</xdr:rowOff>
    </xdr:from>
    <xdr:to>
      <xdr:col>12</xdr:col>
      <xdr:colOff>68037</xdr:colOff>
      <xdr:row>34</xdr:row>
      <xdr:rowOff>199572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9688287" y="958760"/>
          <a:ext cx="0" cy="658866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503464</xdr:colOff>
      <xdr:row>3</xdr:row>
      <xdr:rowOff>13607</xdr:rowOff>
    </xdr:from>
    <xdr:to>
      <xdr:col>17</xdr:col>
      <xdr:colOff>562155</xdr:colOff>
      <xdr:row>7</xdr:row>
      <xdr:rowOff>81643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0123714" y="585107"/>
          <a:ext cx="3569334" cy="83003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18</xdr:col>
      <xdr:colOff>204107</xdr:colOff>
      <xdr:row>3</xdr:row>
      <xdr:rowOff>0</xdr:rowOff>
    </xdr:from>
    <xdr:to>
      <xdr:col>20</xdr:col>
      <xdr:colOff>44903</xdr:colOff>
      <xdr:row>7</xdr:row>
      <xdr:rowOff>53975</xdr:rowOff>
    </xdr:to>
    <xdr:sp macro="" textlink="">
      <xdr:nvSpPr>
        <xdr:cNvPr id="8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908A3-1BDE-442E-AAD2-5D9B6BE09C1C}"/>
            </a:ext>
          </a:extLst>
        </xdr:cNvPr>
        <xdr:cNvSpPr/>
      </xdr:nvSpPr>
      <xdr:spPr>
        <a:xfrm>
          <a:off x="14097000" y="571500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1052104</xdr:colOff>
      <xdr:row>1</xdr:row>
      <xdr:rowOff>119743</xdr:rowOff>
    </xdr:from>
    <xdr:to>
      <xdr:col>7</xdr:col>
      <xdr:colOff>1211035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F6F220A-012A-4A4F-BE14-88C409EC44D5}"/>
            </a:ext>
          </a:extLst>
        </xdr:cNvPr>
        <xdr:cNvSpPr/>
      </xdr:nvSpPr>
      <xdr:spPr>
        <a:xfrm>
          <a:off x="2280829" y="310243"/>
          <a:ext cx="5159556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279764</xdr:colOff>
      <xdr:row>1</xdr:row>
      <xdr:rowOff>38645</xdr:rowOff>
    </xdr:from>
    <xdr:to>
      <xdr:col>2</xdr:col>
      <xdr:colOff>226968</xdr:colOff>
      <xdr:row>6</xdr:row>
      <xdr:rowOff>141516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8B0AC-266E-4E63-9F7B-0518CE2610BF}"/>
            </a:ext>
          </a:extLst>
        </xdr:cNvPr>
        <xdr:cNvSpPr/>
      </xdr:nvSpPr>
      <xdr:spPr>
        <a:xfrm>
          <a:off x="279764" y="229145"/>
          <a:ext cx="1175929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122464</xdr:colOff>
      <xdr:row>6</xdr:row>
      <xdr:rowOff>121013</xdr:rowOff>
    </xdr:from>
    <xdr:to>
      <xdr:col>9</xdr:col>
      <xdr:colOff>122464</xdr:colOff>
      <xdr:row>52</xdr:row>
      <xdr:rowOff>60053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56C2572-339A-4B54-953D-B42AB9A80CF9}"/>
            </a:ext>
          </a:extLst>
        </xdr:cNvPr>
        <xdr:cNvCxnSpPr/>
      </xdr:nvCxnSpPr>
      <xdr:spPr>
        <a:xfrm flipH="1">
          <a:off x="9199789" y="1264013"/>
          <a:ext cx="0" cy="1147381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312964</xdr:colOff>
      <xdr:row>8</xdr:row>
      <xdr:rowOff>149678</xdr:rowOff>
    </xdr:from>
    <xdr:to>
      <xdr:col>8</xdr:col>
      <xdr:colOff>734786</xdr:colOff>
      <xdr:row>25</xdr:row>
      <xdr:rowOff>108858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78C70A0-2A3D-4703-9839-F22987B01A9A}"/>
            </a:ext>
          </a:extLst>
        </xdr:cNvPr>
        <xdr:cNvSpPr txBox="1"/>
      </xdr:nvSpPr>
      <xdr:spPr>
        <a:xfrm>
          <a:off x="312964" y="1673678"/>
          <a:ext cx="8450036" cy="4381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186</a:t>
          </a:r>
        </a:p>
        <a:p>
          <a:r>
            <a:rPr lang="en-US" sz="24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CIC underwrites insurance for beach front properties.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It uses the estimate that the probability of a hurricane in any one year is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0.01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If a homeowner takes a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30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-year mortgage on a recently purchased property.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What is the likehood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(probability)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that the owner will experience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at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least one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hurricane during the mortgage period?</a:t>
          </a:r>
          <a:endParaRPr lang="en-US" sz="24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oneCellAnchor>
    <xdr:from>
      <xdr:col>12</xdr:col>
      <xdr:colOff>217715</xdr:colOff>
      <xdr:row>17</xdr:row>
      <xdr:rowOff>135710</xdr:rowOff>
    </xdr:from>
    <xdr:ext cx="1986642" cy="37414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8E2B0C2-14EC-4639-8808-CDC0D42821E1}"/>
            </a:ext>
          </a:extLst>
        </xdr:cNvPr>
        <xdr:cNvSpPr txBox="1"/>
      </xdr:nvSpPr>
      <xdr:spPr>
        <a:xfrm>
          <a:off x="12095390" y="3593285"/>
          <a:ext cx="198664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n-US" sz="1800"/>
        </a:p>
      </xdr:txBody>
    </xdr:sp>
    <xdr:clientData/>
  </xdr:oneCellAnchor>
  <xdr:twoCellAnchor>
    <xdr:from>
      <xdr:col>9</xdr:col>
      <xdr:colOff>938894</xdr:colOff>
      <xdr:row>2</xdr:row>
      <xdr:rowOff>176892</xdr:rowOff>
    </xdr:from>
    <xdr:to>
      <xdr:col>14</xdr:col>
      <xdr:colOff>226514</xdr:colOff>
      <xdr:row>6</xdr:row>
      <xdr:rowOff>146865</xdr:rowOff>
    </xdr:to>
    <xdr:sp macro="" textlink="">
      <xdr:nvSpPr>
        <xdr:cNvPr id="7" name="Rounded Rectangle 10">
          <a:extLst>
            <a:ext uri="{FF2B5EF4-FFF2-40B4-BE49-F238E27FC236}">
              <a16:creationId xmlns:a16="http://schemas.microsoft.com/office/drawing/2014/main" id="{9C4AF988-F600-4377-B08F-AF893787C071}"/>
            </a:ext>
          </a:extLst>
        </xdr:cNvPr>
        <xdr:cNvSpPr/>
      </xdr:nvSpPr>
      <xdr:spPr>
        <a:xfrm>
          <a:off x="10016219" y="557892"/>
          <a:ext cx="3564345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9</xdr:col>
      <xdr:colOff>383722</xdr:colOff>
      <xdr:row>8</xdr:row>
      <xdr:rowOff>16328</xdr:rowOff>
    </xdr:from>
    <xdr:to>
      <xdr:col>15</xdr:col>
      <xdr:colOff>340178</xdr:colOff>
      <xdr:row>12</xdr:row>
      <xdr:rowOff>176893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330F80F-EA2B-43DE-9C8F-FF3E3C8340F4}"/>
            </a:ext>
          </a:extLst>
        </xdr:cNvPr>
        <xdr:cNvSpPr txBox="1"/>
      </xdr:nvSpPr>
      <xdr:spPr>
        <a:xfrm>
          <a:off x="9473293" y="1540328"/>
          <a:ext cx="4664528" cy="922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chemeClr val="tx2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2000" b="1" baseline="0">
              <a:solidFill>
                <a:schemeClr val="tx2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1: </a:t>
          </a:r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Calculate the mean:</a:t>
          </a:r>
        </a:p>
        <a:p>
          <a:r>
            <a:rPr lang="el-GR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μ</a:t>
          </a:r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Times New Roman" panose="02020603050405020304" pitchFamily="18" charset="0"/>
            </a:rPr>
            <a:t> = n * </a:t>
          </a:r>
          <a:r>
            <a:rPr lang="el-GR" sz="20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π</a:t>
          </a:r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 = 30 * 0.01 = 0.30</a:t>
          </a:r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386444</xdr:colOff>
      <xdr:row>18</xdr:row>
      <xdr:rowOff>359227</xdr:rowOff>
    </xdr:from>
    <xdr:to>
      <xdr:col>15</xdr:col>
      <xdr:colOff>342900</xdr:colOff>
      <xdr:row>23</xdr:row>
      <xdr:rowOff>244928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26966A-CA67-4F0E-B7C1-EB88D772F608}"/>
            </a:ext>
          </a:extLst>
        </xdr:cNvPr>
        <xdr:cNvSpPr txBox="1"/>
      </xdr:nvSpPr>
      <xdr:spPr>
        <a:xfrm>
          <a:off x="9476015" y="4169227"/>
          <a:ext cx="4664528" cy="1382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chemeClr val="tx2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Step 3: </a:t>
          </a:r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Calculate the probability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of at least 1 hurricane (or more than zero)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381001</xdr:colOff>
      <xdr:row>12</xdr:row>
      <xdr:rowOff>326569</xdr:rowOff>
    </xdr:from>
    <xdr:to>
      <xdr:col>15</xdr:col>
      <xdr:colOff>337457</xdr:colOff>
      <xdr:row>18</xdr:row>
      <xdr:rowOff>204106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329F4E2-8B49-4613-9718-7041FE22176E}"/>
            </a:ext>
          </a:extLst>
        </xdr:cNvPr>
        <xdr:cNvSpPr txBox="1"/>
      </xdr:nvSpPr>
      <xdr:spPr>
        <a:xfrm>
          <a:off x="9470572" y="2612569"/>
          <a:ext cx="4664528" cy="1401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chemeClr val="tx2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Step 2: </a:t>
          </a:r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Calculate the Probability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of zero hurricanes: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POISSON.DIST (0,0.3,0)</a:t>
          </a:r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89899</xdr:colOff>
      <xdr:row>3</xdr:row>
      <xdr:rowOff>25852</xdr:rowOff>
    </xdr:from>
    <xdr:to>
      <xdr:col>25</xdr:col>
      <xdr:colOff>247741</xdr:colOff>
      <xdr:row>9</xdr:row>
      <xdr:rowOff>19050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28899" y="581477"/>
          <a:ext cx="8000092" cy="11361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Exam 2 Pretest - Problems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329474</xdr:colOff>
      <xdr:row>15</xdr:row>
      <xdr:rowOff>120013</xdr:rowOff>
    </xdr:from>
    <xdr:to>
      <xdr:col>16</xdr:col>
      <xdr:colOff>582567</xdr:colOff>
      <xdr:row>20</xdr:row>
      <xdr:rowOff>98242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15874" y="2967988"/>
          <a:ext cx="452029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336096</xdr:colOff>
      <xdr:row>22</xdr:row>
      <xdr:rowOff>52161</xdr:rowOff>
    </xdr:from>
    <xdr:to>
      <xdr:col>16</xdr:col>
      <xdr:colOff>589189</xdr:colOff>
      <xdr:row>26</xdr:row>
      <xdr:rowOff>166460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22496" y="4233636"/>
          <a:ext cx="4520293" cy="8762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329292</xdr:colOff>
      <xdr:row>28</xdr:row>
      <xdr:rowOff>95250</xdr:rowOff>
    </xdr:from>
    <xdr:to>
      <xdr:col>16</xdr:col>
      <xdr:colOff>582385</xdr:colOff>
      <xdr:row>33</xdr:row>
      <xdr:rowOff>13606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15692" y="5419725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334735</xdr:colOff>
      <xdr:row>35</xdr:row>
      <xdr:rowOff>43543</xdr:rowOff>
    </xdr:from>
    <xdr:to>
      <xdr:col>16</xdr:col>
      <xdr:colOff>587828</xdr:colOff>
      <xdr:row>39</xdr:row>
      <xdr:rowOff>152399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21135" y="6701518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308425</xdr:colOff>
      <xdr:row>41</xdr:row>
      <xdr:rowOff>155122</xdr:rowOff>
    </xdr:from>
    <xdr:to>
      <xdr:col>16</xdr:col>
      <xdr:colOff>571496</xdr:colOff>
      <xdr:row>46</xdr:row>
      <xdr:rowOff>89808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94825" y="7956097"/>
          <a:ext cx="4530271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295272</xdr:colOff>
      <xdr:row>41</xdr:row>
      <xdr:rowOff>180975</xdr:rowOff>
    </xdr:from>
    <xdr:to>
      <xdr:col>26</xdr:col>
      <xdr:colOff>460375</xdr:colOff>
      <xdr:row>46</xdr:row>
      <xdr:rowOff>99332</xdr:rowOff>
    </xdr:to>
    <xdr:sp macro="" textlink="">
      <xdr:nvSpPr>
        <xdr:cNvPr id="8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757022" y="7975600"/>
          <a:ext cx="4387853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241300</xdr:colOff>
      <xdr:row>22</xdr:row>
      <xdr:rowOff>27212</xdr:rowOff>
    </xdr:from>
    <xdr:to>
      <xdr:col>26</xdr:col>
      <xdr:colOff>485322</xdr:colOff>
      <xdr:row>26</xdr:row>
      <xdr:rowOff>130625</xdr:rowOff>
    </xdr:to>
    <xdr:sp macro="" textlink="">
      <xdr:nvSpPr>
        <xdr:cNvPr id="9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703050" y="4202337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224515</xdr:colOff>
      <xdr:row>28</xdr:row>
      <xdr:rowOff>97063</xdr:rowOff>
    </xdr:from>
    <xdr:to>
      <xdr:col>26</xdr:col>
      <xdr:colOff>468537</xdr:colOff>
      <xdr:row>33</xdr:row>
      <xdr:rowOff>9976</xdr:rowOff>
    </xdr:to>
    <xdr:sp macro="" textlink="">
      <xdr:nvSpPr>
        <xdr:cNvPr id="10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86265" y="5415188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356507</xdr:colOff>
      <xdr:row>2</xdr:row>
      <xdr:rowOff>99786</xdr:rowOff>
    </xdr:from>
    <xdr:to>
      <xdr:col>5</xdr:col>
      <xdr:colOff>333375</xdr:colOff>
      <xdr:row>9</xdr:row>
      <xdr:rowOff>12065</xdr:rowOff>
    </xdr:to>
    <xdr:sp macro="" textlink="">
      <xdr:nvSpPr>
        <xdr:cNvPr id="1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63007" y="464911"/>
          <a:ext cx="1786618" cy="12457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19</xdr:col>
      <xdr:colOff>220889</xdr:colOff>
      <xdr:row>35</xdr:row>
      <xdr:rowOff>56245</xdr:rowOff>
    </xdr:from>
    <xdr:to>
      <xdr:col>26</xdr:col>
      <xdr:colOff>445861</xdr:colOff>
      <xdr:row>39</xdr:row>
      <xdr:rowOff>159658</xdr:rowOff>
    </xdr:to>
    <xdr:sp macro="" textlink="">
      <xdr:nvSpPr>
        <xdr:cNvPr id="1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682639" y="6707870"/>
          <a:ext cx="444772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204379</xdr:colOff>
      <xdr:row>15</xdr:row>
      <xdr:rowOff>134350</xdr:rowOff>
    </xdr:from>
    <xdr:to>
      <xdr:col>26</xdr:col>
      <xdr:colOff>429351</xdr:colOff>
      <xdr:row>20</xdr:row>
      <xdr:rowOff>54883</xdr:rowOff>
    </xdr:to>
    <xdr:sp macro="" textlink="">
      <xdr:nvSpPr>
        <xdr:cNvPr id="13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666129" y="2975975"/>
          <a:ext cx="4447722" cy="8730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36</xdr:col>
      <xdr:colOff>472349</xdr:colOff>
      <xdr:row>0</xdr:row>
      <xdr:rowOff>0</xdr:rowOff>
    </xdr:from>
    <xdr:to>
      <xdr:col>44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1052104</xdr:colOff>
      <xdr:row>1</xdr:row>
      <xdr:rowOff>119743</xdr:rowOff>
    </xdr:from>
    <xdr:to>
      <xdr:col>7</xdr:col>
      <xdr:colOff>1211035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290354" y="310243"/>
          <a:ext cx="5166360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279764</xdr:colOff>
      <xdr:row>1</xdr:row>
      <xdr:rowOff>38645</xdr:rowOff>
    </xdr:from>
    <xdr:to>
      <xdr:col>2</xdr:col>
      <xdr:colOff>226968</xdr:colOff>
      <xdr:row>6</xdr:row>
      <xdr:rowOff>141516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79764" y="229145"/>
          <a:ext cx="1185454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122464</xdr:colOff>
      <xdr:row>6</xdr:row>
      <xdr:rowOff>121013</xdr:rowOff>
    </xdr:from>
    <xdr:to>
      <xdr:col>9</xdr:col>
      <xdr:colOff>122464</xdr:colOff>
      <xdr:row>52</xdr:row>
      <xdr:rowOff>60053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flipH="1">
          <a:off x="9212035" y="1264013"/>
          <a:ext cx="0" cy="1146429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326571</xdr:colOff>
      <xdr:row>9</xdr:row>
      <xdr:rowOff>54429</xdr:rowOff>
    </xdr:from>
    <xdr:to>
      <xdr:col>8</xdr:col>
      <xdr:colOff>748393</xdr:colOff>
      <xdr:row>23</xdr:row>
      <xdr:rowOff>299357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26571" y="1768929"/>
          <a:ext cx="8450036" cy="3837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186</a:t>
          </a:r>
        </a:p>
        <a:p>
          <a:r>
            <a:rPr lang="en-US" sz="24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CIC underwrites insurance for beach front properties.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It uses the estimate that the probability of a hurricane in any one year is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0.01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If a homeowner takes a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30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-year mortgage on a recently purchased property, what is the likehood (probability) that the owner will experience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at least one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hurricane during the mortgage period?</a:t>
          </a:r>
          <a:endParaRPr lang="en-US" sz="24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oneCellAnchor>
    <xdr:from>
      <xdr:col>12</xdr:col>
      <xdr:colOff>217715</xdr:colOff>
      <xdr:row>17</xdr:row>
      <xdr:rowOff>135710</xdr:rowOff>
    </xdr:from>
    <xdr:ext cx="1986642" cy="37414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2110358" y="3374210"/>
          <a:ext cx="198664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n-US" sz="1800"/>
        </a:p>
      </xdr:txBody>
    </xdr:sp>
    <xdr:clientData/>
  </xdr:oneCellAnchor>
  <xdr:twoCellAnchor>
    <xdr:from>
      <xdr:col>9</xdr:col>
      <xdr:colOff>639537</xdr:colOff>
      <xdr:row>3</xdr:row>
      <xdr:rowOff>0</xdr:rowOff>
    </xdr:from>
    <xdr:to>
      <xdr:col>13</xdr:col>
      <xdr:colOff>634728</xdr:colOff>
      <xdr:row>7</xdr:row>
      <xdr:rowOff>27215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9729108" y="571500"/>
          <a:ext cx="3573870" cy="78921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15</xdr:col>
      <xdr:colOff>217714</xdr:colOff>
      <xdr:row>2</xdr:row>
      <xdr:rowOff>136071</xdr:rowOff>
    </xdr:from>
    <xdr:to>
      <xdr:col>17</xdr:col>
      <xdr:colOff>425903</xdr:colOff>
      <xdr:row>6</xdr:row>
      <xdr:rowOff>190046</xdr:rowOff>
    </xdr:to>
    <xdr:sp macro="" textlink="">
      <xdr:nvSpPr>
        <xdr:cNvPr id="9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B8012B-0767-45D2-953B-A357C3F444F2}"/>
            </a:ext>
          </a:extLst>
        </xdr:cNvPr>
        <xdr:cNvSpPr/>
      </xdr:nvSpPr>
      <xdr:spPr>
        <a:xfrm>
          <a:off x="14015357" y="517071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306979</xdr:colOff>
      <xdr:row>1</xdr:row>
      <xdr:rowOff>161109</xdr:rowOff>
    </xdr:from>
    <xdr:to>
      <xdr:col>3</xdr:col>
      <xdr:colOff>47625</xdr:colOff>
      <xdr:row>7</xdr:row>
      <xdr:rowOff>73480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8B220-7B12-48FB-95BA-9AB629580AD8}"/>
            </a:ext>
          </a:extLst>
        </xdr:cNvPr>
        <xdr:cNvSpPr/>
      </xdr:nvSpPr>
      <xdr:spPr>
        <a:xfrm>
          <a:off x="916579" y="351609"/>
          <a:ext cx="1588496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15</xdr:col>
      <xdr:colOff>342446</xdr:colOff>
      <xdr:row>5</xdr:row>
      <xdr:rowOff>153670</xdr:rowOff>
    </xdr:from>
    <xdr:to>
      <xdr:col>15</xdr:col>
      <xdr:colOff>342446</xdr:colOff>
      <xdr:row>50</xdr:row>
      <xdr:rowOff>92710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3EDF5B7-C9A3-46AE-9116-925A83598B62}"/>
            </a:ext>
          </a:extLst>
        </xdr:cNvPr>
        <xdr:cNvCxnSpPr/>
      </xdr:nvCxnSpPr>
      <xdr:spPr>
        <a:xfrm flipH="1">
          <a:off x="14629946" y="1106170"/>
          <a:ext cx="0" cy="112193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244929</xdr:colOff>
      <xdr:row>8</xdr:row>
      <xdr:rowOff>136070</xdr:rowOff>
    </xdr:from>
    <xdr:to>
      <xdr:col>8</xdr:col>
      <xdr:colOff>408214</xdr:colOff>
      <xdr:row>17</xdr:row>
      <xdr:rowOff>54429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4F6DEB-32CB-49FF-85D2-09293C08BD76}"/>
            </a:ext>
          </a:extLst>
        </xdr:cNvPr>
        <xdr:cNvSpPr txBox="1"/>
      </xdr:nvSpPr>
      <xdr:spPr>
        <a:xfrm>
          <a:off x="857250" y="1660070"/>
          <a:ext cx="8626928" cy="16328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bg1"/>
              </a:solidFill>
              <a:latin typeface="Lucida Bright" panose="02040602050505020304" pitchFamily="18" charset="0"/>
            </a:rPr>
            <a:t>Lund 170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 car dealer has developed the following probability distribution for the number of cars he expects to sell on a particular Saturday:</a:t>
          </a:r>
        </a:p>
      </xdr:txBody>
    </xdr:sp>
    <xdr:clientData/>
  </xdr:twoCellAnchor>
  <xdr:twoCellAnchor>
    <xdr:from>
      <xdr:col>3</xdr:col>
      <xdr:colOff>462644</xdr:colOff>
      <xdr:row>1</xdr:row>
      <xdr:rowOff>122465</xdr:rowOff>
    </xdr:from>
    <xdr:to>
      <xdr:col>8</xdr:col>
      <xdr:colOff>299358</xdr:colOff>
      <xdr:row>7</xdr:row>
      <xdr:rowOff>31751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A6B1221F-2772-4CFF-925D-82C006DD14D9}"/>
            </a:ext>
          </a:extLst>
        </xdr:cNvPr>
        <xdr:cNvSpPr/>
      </xdr:nvSpPr>
      <xdr:spPr>
        <a:xfrm>
          <a:off x="2920094" y="312965"/>
          <a:ext cx="5704114" cy="10522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9</xdr:col>
      <xdr:colOff>662215</xdr:colOff>
      <xdr:row>2</xdr:row>
      <xdr:rowOff>2268</xdr:rowOff>
    </xdr:from>
    <xdr:to>
      <xdr:col>12</xdr:col>
      <xdr:colOff>1097371</xdr:colOff>
      <xdr:row>6</xdr:row>
      <xdr:rowOff>97518</xdr:rowOff>
    </xdr:to>
    <xdr:sp macro="" textlink="">
      <xdr:nvSpPr>
        <xdr:cNvPr id="6" name="Rounded Rectangle 10">
          <a:extLst>
            <a:ext uri="{FF2B5EF4-FFF2-40B4-BE49-F238E27FC236}">
              <a16:creationId xmlns:a16="http://schemas.microsoft.com/office/drawing/2014/main" id="{B6C28F14-693B-4B3C-998F-D1BB19A4DEC0}"/>
            </a:ext>
          </a:extLst>
        </xdr:cNvPr>
        <xdr:cNvSpPr/>
      </xdr:nvSpPr>
      <xdr:spPr>
        <a:xfrm>
          <a:off x="9310915" y="383268"/>
          <a:ext cx="3578406" cy="85725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3</xdr:col>
      <xdr:colOff>299357</xdr:colOff>
      <xdr:row>30</xdr:row>
      <xdr:rowOff>285751</xdr:rowOff>
    </xdr:from>
    <xdr:to>
      <xdr:col>8</xdr:col>
      <xdr:colOff>571500</xdr:colOff>
      <xdr:row>33</xdr:row>
      <xdr:rowOff>204108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8DD08F-54A7-4187-86BA-ED8C58DB855A}"/>
            </a:ext>
          </a:extLst>
        </xdr:cNvPr>
        <xdr:cNvSpPr txBox="1"/>
      </xdr:nvSpPr>
      <xdr:spPr>
        <a:xfrm>
          <a:off x="2762250" y="8177894"/>
          <a:ext cx="6885214" cy="789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a) What is the variance of this distribution?</a:t>
          </a:r>
        </a:p>
      </xdr:txBody>
    </xdr:sp>
    <xdr:clientData/>
  </xdr:twoCellAnchor>
  <xdr:twoCellAnchor>
    <xdr:from>
      <xdr:col>9</xdr:col>
      <xdr:colOff>1023259</xdr:colOff>
      <xdr:row>9</xdr:row>
      <xdr:rowOff>125187</xdr:rowOff>
    </xdr:from>
    <xdr:to>
      <xdr:col>12</xdr:col>
      <xdr:colOff>27215</xdr:colOff>
      <xdr:row>13</xdr:row>
      <xdr:rowOff>152401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EC75D17-8978-486B-BB48-0BED550045BC}"/>
            </a:ext>
          </a:extLst>
        </xdr:cNvPr>
        <xdr:cNvSpPr txBox="1"/>
      </xdr:nvSpPr>
      <xdr:spPr>
        <a:xfrm>
          <a:off x="11337473" y="1839687"/>
          <a:ext cx="3208563" cy="789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</a:t>
          </a:r>
          <a:r>
            <a:rPr lang="el-GR" sz="2400" b="0" baseline="0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(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x*P(x)) = 2.1</a:t>
          </a:r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666750</xdr:colOff>
      <xdr:row>13</xdr:row>
      <xdr:rowOff>13607</xdr:rowOff>
    </xdr:from>
    <xdr:to>
      <xdr:col>10</xdr:col>
      <xdr:colOff>571500</xdr:colOff>
      <xdr:row>23</xdr:row>
      <xdr:rowOff>911679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91C07858-118B-44EE-8517-476202224919}"/>
            </a:ext>
          </a:extLst>
        </xdr:cNvPr>
        <xdr:cNvCxnSpPr/>
      </xdr:nvCxnSpPr>
      <xdr:spPr>
        <a:xfrm flipH="1">
          <a:off x="7266214" y="2490107"/>
          <a:ext cx="5660572" cy="24220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378278</xdr:colOff>
      <xdr:row>35</xdr:row>
      <xdr:rowOff>54429</xdr:rowOff>
    </xdr:from>
    <xdr:to>
      <xdr:col>8</xdr:col>
      <xdr:colOff>557892</xdr:colOff>
      <xdr:row>39</xdr:row>
      <xdr:rowOff>209551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F49B067-B24F-4F62-A408-08ADCFBB843F}"/>
            </a:ext>
          </a:extLst>
        </xdr:cNvPr>
        <xdr:cNvSpPr txBox="1"/>
      </xdr:nvSpPr>
      <xdr:spPr>
        <a:xfrm>
          <a:off x="2841171" y="9416143"/>
          <a:ext cx="6792685" cy="12028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b) What is the standard deviation of this distribution?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Hint: Square root of variance</a:t>
          </a:r>
        </a:p>
      </xdr:txBody>
    </xdr:sp>
    <xdr:clientData/>
  </xdr:twoCellAnchor>
  <xdr:twoCellAnchor>
    <xdr:from>
      <xdr:col>4</xdr:col>
      <xdr:colOff>163286</xdr:colOff>
      <xdr:row>20</xdr:row>
      <xdr:rowOff>176893</xdr:rowOff>
    </xdr:from>
    <xdr:to>
      <xdr:col>5</xdr:col>
      <xdr:colOff>1714502</xdr:colOff>
      <xdr:row>22</xdr:row>
      <xdr:rowOff>108857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439838B9-1339-417F-99C8-4C9506B5AA66}"/>
            </a:ext>
          </a:extLst>
        </xdr:cNvPr>
        <xdr:cNvSpPr/>
      </xdr:nvSpPr>
      <xdr:spPr>
        <a:xfrm rot="16200000">
          <a:off x="4810126" y="2524124"/>
          <a:ext cx="312964" cy="323850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381001</xdr:colOff>
      <xdr:row>18</xdr:row>
      <xdr:rowOff>54429</xdr:rowOff>
    </xdr:from>
    <xdr:to>
      <xdr:col>5</xdr:col>
      <xdr:colOff>1687286</xdr:colOff>
      <xdr:row>21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98566DF-B1AF-468E-B7CB-94F4E86F146F}"/>
            </a:ext>
          </a:extLst>
        </xdr:cNvPr>
        <xdr:cNvSpPr txBox="1"/>
      </xdr:nvSpPr>
      <xdr:spPr>
        <a:xfrm>
          <a:off x="3565072" y="3483429"/>
          <a:ext cx="2993571" cy="51707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given</a:t>
          </a:r>
        </a:p>
      </xdr:txBody>
    </xdr:sp>
    <xdr:clientData/>
  </xdr:twoCellAnchor>
  <xdr:twoCellAnchor>
    <xdr:from>
      <xdr:col>6</xdr:col>
      <xdr:colOff>166007</xdr:colOff>
      <xdr:row>20</xdr:row>
      <xdr:rowOff>152400</xdr:rowOff>
    </xdr:from>
    <xdr:to>
      <xdr:col>9</xdr:col>
      <xdr:colOff>1959428</xdr:colOff>
      <xdr:row>22</xdr:row>
      <xdr:rowOff>81643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D3AF48CF-3F1A-4362-B004-AB7E451CAC08}"/>
            </a:ext>
          </a:extLst>
        </xdr:cNvPr>
        <xdr:cNvSpPr/>
      </xdr:nvSpPr>
      <xdr:spPr>
        <a:xfrm rot="16200000">
          <a:off x="9364435" y="1363436"/>
          <a:ext cx="310243" cy="550817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544286</xdr:colOff>
      <xdr:row>17</xdr:row>
      <xdr:rowOff>136072</xdr:rowOff>
    </xdr:from>
    <xdr:to>
      <xdr:col>9</xdr:col>
      <xdr:colOff>789214</xdr:colOff>
      <xdr:row>20</xdr:row>
      <xdr:rowOff>81643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E470AF5-4BB2-409A-9C9E-460AFE89B8ED}"/>
            </a:ext>
          </a:extLst>
        </xdr:cNvPr>
        <xdr:cNvSpPr txBox="1"/>
      </xdr:nvSpPr>
      <xdr:spPr>
        <a:xfrm>
          <a:off x="8109857" y="3374572"/>
          <a:ext cx="2993571" cy="51707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calculated</a:t>
          </a:r>
        </a:p>
      </xdr:txBody>
    </xdr:sp>
    <xdr:clientData/>
  </xdr:twoCellAnchor>
  <xdr:twoCellAnchor>
    <xdr:from>
      <xdr:col>9</xdr:col>
      <xdr:colOff>27215</xdr:colOff>
      <xdr:row>29</xdr:row>
      <xdr:rowOff>108858</xdr:rowOff>
    </xdr:from>
    <xdr:to>
      <xdr:col>9</xdr:col>
      <xdr:colOff>1891392</xdr:colOff>
      <xdr:row>29</xdr:row>
      <xdr:rowOff>367393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57C8FE32-CEDD-43E5-BE07-4E8EE0573EE6}"/>
            </a:ext>
          </a:extLst>
        </xdr:cNvPr>
        <xdr:cNvSpPr/>
      </xdr:nvSpPr>
      <xdr:spPr>
        <a:xfrm rot="5400000">
          <a:off x="11144250" y="6735537"/>
          <a:ext cx="258535" cy="186417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1143001</xdr:colOff>
      <xdr:row>23</xdr:row>
      <xdr:rowOff>772886</xdr:rowOff>
    </xdr:from>
    <xdr:to>
      <xdr:col>7</xdr:col>
      <xdr:colOff>598715</xdr:colOff>
      <xdr:row>23</xdr:row>
      <xdr:rowOff>1099457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CDCCD4B5-7632-48E3-839D-49BCE95DAA9E}"/>
            </a:ext>
          </a:extLst>
        </xdr:cNvPr>
        <xdr:cNvCxnSpPr/>
      </xdr:nvCxnSpPr>
      <xdr:spPr>
        <a:xfrm flipV="1">
          <a:off x="4397830" y="5029200"/>
          <a:ext cx="3962399" cy="3265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306979</xdr:colOff>
      <xdr:row>1</xdr:row>
      <xdr:rowOff>161109</xdr:rowOff>
    </xdr:from>
    <xdr:to>
      <xdr:col>3</xdr:col>
      <xdr:colOff>47625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10229" y="351609"/>
          <a:ext cx="1582146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641803</xdr:colOff>
      <xdr:row>8</xdr:row>
      <xdr:rowOff>126456</xdr:rowOff>
    </xdr:from>
    <xdr:to>
      <xdr:col>9</xdr:col>
      <xdr:colOff>641803</xdr:colOff>
      <xdr:row>51</xdr:row>
      <xdr:rowOff>65496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H="1">
          <a:off x="9309553" y="1650456"/>
          <a:ext cx="0" cy="91238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585107</xdr:colOff>
      <xdr:row>9</xdr:row>
      <xdr:rowOff>122463</xdr:rowOff>
    </xdr:from>
    <xdr:to>
      <xdr:col>8</xdr:col>
      <xdr:colOff>136071</xdr:colOff>
      <xdr:row>19</xdr:row>
      <xdr:rowOff>81642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585107" y="1836963"/>
          <a:ext cx="7892143" cy="1864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Lund 170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 car dealer has developed the following probability distribution for the number of cars he expects to sell on a particular Saturday:</a:t>
          </a:r>
        </a:p>
      </xdr:txBody>
    </xdr:sp>
    <xdr:clientData/>
  </xdr:twoCellAnchor>
  <xdr:twoCellAnchor>
    <xdr:from>
      <xdr:col>3</xdr:col>
      <xdr:colOff>462644</xdr:colOff>
      <xdr:row>1</xdr:row>
      <xdr:rowOff>122465</xdr:rowOff>
    </xdr:from>
    <xdr:to>
      <xdr:col>8</xdr:col>
      <xdr:colOff>299358</xdr:colOff>
      <xdr:row>6</xdr:row>
      <xdr:rowOff>122464</xdr:rowOff>
    </xdr:to>
    <xdr:sp macro="" textlink="">
      <xdr:nvSpPr>
        <xdr:cNvPr id="9" name="Rounded 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925537" y="312965"/>
          <a:ext cx="5715000" cy="9524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9</xdr:col>
      <xdr:colOff>662214</xdr:colOff>
      <xdr:row>2</xdr:row>
      <xdr:rowOff>2268</xdr:rowOff>
    </xdr:from>
    <xdr:to>
      <xdr:col>14</xdr:col>
      <xdr:colOff>13606</xdr:colOff>
      <xdr:row>6</xdr:row>
      <xdr:rowOff>97518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9329964" y="383268"/>
          <a:ext cx="3909785" cy="85725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95250</xdr:colOff>
      <xdr:row>28</xdr:row>
      <xdr:rowOff>285751</xdr:rowOff>
    </xdr:from>
    <xdr:to>
      <xdr:col>8</xdr:col>
      <xdr:colOff>258535</xdr:colOff>
      <xdr:row>31</xdr:row>
      <xdr:rowOff>204108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A4278CE-49CA-44ED-B77D-CC1166CE726B}"/>
            </a:ext>
          </a:extLst>
        </xdr:cNvPr>
        <xdr:cNvSpPr txBox="1"/>
      </xdr:nvSpPr>
      <xdr:spPr>
        <a:xfrm>
          <a:off x="707571" y="7239001"/>
          <a:ext cx="7892143" cy="789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a) What is the variance of this distribution?</a:t>
          </a:r>
        </a:p>
      </xdr:txBody>
    </xdr:sp>
    <xdr:clientData/>
  </xdr:twoCellAnchor>
  <xdr:twoCellAnchor>
    <xdr:from>
      <xdr:col>14</xdr:col>
      <xdr:colOff>625929</xdr:colOff>
      <xdr:row>1</xdr:row>
      <xdr:rowOff>163286</xdr:rowOff>
    </xdr:from>
    <xdr:to>
      <xdr:col>16</xdr:col>
      <xdr:colOff>112939</xdr:colOff>
      <xdr:row>6</xdr:row>
      <xdr:rowOff>26761</xdr:rowOff>
    </xdr:to>
    <xdr:sp macro="" textlink="">
      <xdr:nvSpPr>
        <xdr:cNvPr id="10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D7239E-417C-45A3-97C3-D0539251A33B}"/>
            </a:ext>
          </a:extLst>
        </xdr:cNvPr>
        <xdr:cNvSpPr/>
      </xdr:nvSpPr>
      <xdr:spPr>
        <a:xfrm>
          <a:off x="13852072" y="353786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</xdr:col>
      <xdr:colOff>95250</xdr:colOff>
      <xdr:row>32</xdr:row>
      <xdr:rowOff>272143</xdr:rowOff>
    </xdr:from>
    <xdr:to>
      <xdr:col>8</xdr:col>
      <xdr:colOff>244928</xdr:colOff>
      <xdr:row>37</xdr:row>
      <xdr:rowOff>141515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AC0F60A-A8F3-4A1E-9B36-683FDD39585C}"/>
            </a:ext>
          </a:extLst>
        </xdr:cNvPr>
        <xdr:cNvSpPr txBox="1"/>
      </xdr:nvSpPr>
      <xdr:spPr>
        <a:xfrm>
          <a:off x="707571" y="8409214"/>
          <a:ext cx="7878536" cy="12028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b) What is the standard deviation of this distribution?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Hint: Square root of variance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148591</xdr:colOff>
      <xdr:row>2</xdr:row>
      <xdr:rowOff>43543</xdr:rowOff>
    </xdr:from>
    <xdr:to>
      <xdr:col>12</xdr:col>
      <xdr:colOff>60960</xdr:colOff>
      <xdr:row>6</xdr:row>
      <xdr:rowOff>119743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F6B230A-9BA3-4002-A7AC-068273A647AF}"/>
            </a:ext>
          </a:extLst>
        </xdr:cNvPr>
        <xdr:cNvSpPr/>
      </xdr:nvSpPr>
      <xdr:spPr>
        <a:xfrm>
          <a:off x="3930016" y="424543"/>
          <a:ext cx="6465569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144234</xdr:colOff>
      <xdr:row>10</xdr:row>
      <xdr:rowOff>11973</xdr:rowOff>
    </xdr:from>
    <xdr:to>
      <xdr:col>10</xdr:col>
      <xdr:colOff>299357</xdr:colOff>
      <xdr:row>37</xdr:row>
      <xdr:rowOff>27214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252675-4557-4C68-86F2-41FCDAF19E94}"/>
            </a:ext>
          </a:extLst>
        </xdr:cNvPr>
        <xdr:cNvSpPr txBox="1"/>
      </xdr:nvSpPr>
      <xdr:spPr>
        <a:xfrm>
          <a:off x="144234" y="1916973"/>
          <a:ext cx="8346623" cy="7131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Lund199</a:t>
          </a:r>
        </a:p>
        <a:p>
          <a:r>
            <a:rPr lang="en-US" sz="2000" baseline="0">
              <a:latin typeface="Lucida Bright" panose="02040602050505020304" pitchFamily="18" charset="0"/>
            </a:rPr>
            <a:t>ASU provides bus service to students while they are on campus.</a:t>
          </a:r>
        </a:p>
        <a:p>
          <a:r>
            <a:rPr lang="en-US" sz="2000" baseline="0">
              <a:latin typeface="Lucida Bright" panose="02040602050505020304" pitchFamily="18" charset="0"/>
            </a:rPr>
            <a:t>A bus arrives at the Main Street stop every 30 minutes between 6am and 11am during weekdays.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Students arrive at the bus stop at random times. The time that a student waits is uniformly distributed from  0 to 30 minutes.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a. Draw a graph of this distribution.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b. Show that the area of this uniform distribution is 1.00.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c. What is the mean waiting time?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d. What is the standard deviation of the waiting times?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e.What is the probability a student will wait more than 25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f. What is the probability a student will wait between 10 and 20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C7E90-496C-40B7-BA44-2BB918D8D95F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748392</xdr:colOff>
      <xdr:row>8</xdr:row>
      <xdr:rowOff>67492</xdr:rowOff>
    </xdr:from>
    <xdr:to>
      <xdr:col>10</xdr:col>
      <xdr:colOff>748392</xdr:colOff>
      <xdr:row>50</xdr:row>
      <xdr:rowOff>6532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A1991A-179E-45D7-A3E9-53012CE43B23}"/>
            </a:ext>
          </a:extLst>
        </xdr:cNvPr>
        <xdr:cNvCxnSpPr/>
      </xdr:nvCxnSpPr>
      <xdr:spPr>
        <a:xfrm flipH="1">
          <a:off x="8939892" y="1591492"/>
          <a:ext cx="0" cy="998111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415018</xdr:colOff>
      <xdr:row>2</xdr:row>
      <xdr:rowOff>92982</xdr:rowOff>
    </xdr:from>
    <xdr:to>
      <xdr:col>17</xdr:col>
      <xdr:colOff>290012</xdr:colOff>
      <xdr:row>6</xdr:row>
      <xdr:rowOff>62955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B8EAB037-577F-4ECC-BAF9-9A3B8FF6A5B9}"/>
            </a:ext>
          </a:extLst>
        </xdr:cNvPr>
        <xdr:cNvSpPr/>
      </xdr:nvSpPr>
      <xdr:spPr>
        <a:xfrm>
          <a:off x="10770054" y="473982"/>
          <a:ext cx="3576137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18</xdr:col>
      <xdr:colOff>81643</xdr:colOff>
      <xdr:row>2</xdr:row>
      <xdr:rowOff>54428</xdr:rowOff>
    </xdr:from>
    <xdr:to>
      <xdr:col>20</xdr:col>
      <xdr:colOff>31296</xdr:colOff>
      <xdr:row>6</xdr:row>
      <xdr:rowOff>108403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38833-B521-4CA3-8D68-E16E1E51FF0D}"/>
            </a:ext>
          </a:extLst>
        </xdr:cNvPr>
        <xdr:cNvSpPr/>
      </xdr:nvSpPr>
      <xdr:spPr>
        <a:xfrm>
          <a:off x="14790964" y="435428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121377</xdr:colOff>
      <xdr:row>2</xdr:row>
      <xdr:rowOff>138793</xdr:rowOff>
    </xdr:from>
    <xdr:to>
      <xdr:col>9</xdr:col>
      <xdr:colOff>816428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84270" y="519793"/>
          <a:ext cx="54439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0</xdr:colOff>
      <xdr:row>11</xdr:row>
      <xdr:rowOff>107225</xdr:rowOff>
    </xdr:from>
    <xdr:to>
      <xdr:col>9</xdr:col>
      <xdr:colOff>781051</xdr:colOff>
      <xdr:row>40</xdr:row>
      <xdr:rowOff>163286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2202725"/>
          <a:ext cx="7992837" cy="7621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bg1"/>
              </a:solidFill>
              <a:latin typeface="Lucida Bright" panose="02040602050505020304" pitchFamily="18" charset="0"/>
            </a:rPr>
            <a:t>Lund199</a:t>
          </a:r>
        </a:p>
        <a:p>
          <a:r>
            <a:rPr lang="en-US" sz="2000" baseline="0">
              <a:latin typeface="Lucida Bright" panose="02040602050505020304" pitchFamily="18" charset="0"/>
            </a:rPr>
            <a:t>ASU provides bus service to students while they are on campus. A bus arrives at the Main Street stop every 30 minutes between 6am and 11am during weekdays.</a:t>
          </a:r>
        </a:p>
        <a:p>
          <a:r>
            <a:rPr lang="en-US" sz="2000" baseline="0">
              <a:latin typeface="Lucida Bright" panose="02040602050505020304" pitchFamily="18" charset="0"/>
            </a:rPr>
            <a:t>Students arrive at the bus stop at random times. The time that a student waits is uniformly distributed from  0 to 30 minutes.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a. Draw a graph of this distribution.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b. Show that the area of this uniform distribution is 1.00.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c. What is the mean waiting time?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d. What is the standard deviation of the waiting times?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e. What is the probability a student will wait more than 25</a:t>
          </a:r>
        </a:p>
        <a:p>
          <a:r>
            <a:rPr lang="en-US" sz="2000" baseline="0">
              <a:latin typeface="Lucida Bright" panose="02040602050505020304" pitchFamily="18" charset="0"/>
            </a:rPr>
            <a:t>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f. What is the probability a student will wait between 10 and</a:t>
          </a:r>
        </a:p>
        <a:p>
          <a:r>
            <a:rPr lang="en-US" sz="2000" baseline="0">
              <a:latin typeface="Lucida Bright" panose="02040602050505020304" pitchFamily="18" charset="0"/>
            </a:rPr>
            <a:t>  20 minutes?</a:t>
          </a:r>
        </a:p>
      </xdr:txBody>
    </xdr:sp>
    <xdr:clientData/>
  </xdr:twoCellAnchor>
  <xdr:twoCellAnchor>
    <xdr:from>
      <xdr:col>1</xdr:col>
      <xdr:colOff>21229</xdr:colOff>
      <xdr:row>1</xdr:row>
      <xdr:rowOff>188324</xdr:rowOff>
    </xdr:from>
    <xdr:to>
      <xdr:col>2</xdr:col>
      <xdr:colOff>580754</xdr:colOff>
      <xdr:row>7</xdr:row>
      <xdr:rowOff>100695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3550" y="378824"/>
          <a:ext cx="1185454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13607</xdr:colOff>
      <xdr:row>7</xdr:row>
      <xdr:rowOff>40278</xdr:rowOff>
    </xdr:from>
    <xdr:to>
      <xdr:col>10</xdr:col>
      <xdr:colOff>13607</xdr:colOff>
      <xdr:row>48</xdr:row>
      <xdr:rowOff>169818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8205107" y="1373778"/>
          <a:ext cx="0" cy="998111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564698</xdr:colOff>
      <xdr:row>2</xdr:row>
      <xdr:rowOff>147410</xdr:rowOff>
    </xdr:from>
    <xdr:to>
      <xdr:col>15</xdr:col>
      <xdr:colOff>657406</xdr:colOff>
      <xdr:row>6</xdr:row>
      <xdr:rowOff>117383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803948" y="528410"/>
          <a:ext cx="3576137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10</xdr:col>
      <xdr:colOff>585108</xdr:colOff>
      <xdr:row>12</xdr:row>
      <xdr:rowOff>27215</xdr:rowOff>
    </xdr:from>
    <xdr:to>
      <xdr:col>11</xdr:col>
      <xdr:colOff>149679</xdr:colOff>
      <xdr:row>14</xdr:row>
      <xdr:rowOff>68036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E049400-3D4A-4F72-AAB8-A656A3B792AF}"/>
            </a:ext>
          </a:extLst>
        </xdr:cNvPr>
        <xdr:cNvSpPr txBox="1"/>
      </xdr:nvSpPr>
      <xdr:spPr>
        <a:xfrm>
          <a:off x="8776608" y="2313215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11</xdr:col>
      <xdr:colOff>503465</xdr:colOff>
      <xdr:row>16</xdr:row>
      <xdr:rowOff>1</xdr:rowOff>
    </xdr:from>
    <xdr:to>
      <xdr:col>11</xdr:col>
      <xdr:colOff>544286</xdr:colOff>
      <xdr:row>22</xdr:row>
      <xdr:rowOff>27214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CA30CEA-115D-42CA-969D-5733CCE7F8EB}"/>
            </a:ext>
          </a:extLst>
        </xdr:cNvPr>
        <xdr:cNvCxnSpPr/>
      </xdr:nvCxnSpPr>
      <xdr:spPr>
        <a:xfrm flipH="1" flipV="1">
          <a:off x="9742715" y="3048001"/>
          <a:ext cx="40821" cy="13471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22</xdr:row>
      <xdr:rowOff>13607</xdr:rowOff>
    </xdr:from>
    <xdr:to>
      <xdr:col>19</xdr:col>
      <xdr:colOff>190500</xdr:colOff>
      <xdr:row>22</xdr:row>
      <xdr:rowOff>13607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C7DC2713-D548-46A4-9A32-A74FCA0759F1}"/>
            </a:ext>
          </a:extLst>
        </xdr:cNvPr>
        <xdr:cNvCxnSpPr/>
      </xdr:nvCxnSpPr>
      <xdr:spPr>
        <a:xfrm flipV="1">
          <a:off x="9715500" y="4381500"/>
          <a:ext cx="59327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517072</xdr:colOff>
      <xdr:row>18</xdr:row>
      <xdr:rowOff>13607</xdr:rowOff>
    </xdr:from>
    <xdr:to>
      <xdr:col>15</xdr:col>
      <xdr:colOff>612321</xdr:colOff>
      <xdr:row>21</xdr:row>
      <xdr:rowOff>356507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8BF4973-9470-48CE-97D4-137EF673BBB1}"/>
            </a:ext>
          </a:extLst>
        </xdr:cNvPr>
        <xdr:cNvSpPr/>
      </xdr:nvSpPr>
      <xdr:spPr>
        <a:xfrm>
          <a:off x="9756322" y="3442607"/>
          <a:ext cx="3578678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2722</xdr:colOff>
      <xdr:row>22</xdr:row>
      <xdr:rowOff>247650</xdr:rowOff>
    </xdr:from>
    <xdr:to>
      <xdr:col>11</xdr:col>
      <xdr:colOff>857250</xdr:colOff>
      <xdr:row>23</xdr:row>
      <xdr:rowOff>315685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28AC9A6-535D-4C14-ABFC-818C1422DB25}"/>
            </a:ext>
          </a:extLst>
        </xdr:cNvPr>
        <xdr:cNvSpPr txBox="1"/>
      </xdr:nvSpPr>
      <xdr:spPr>
        <a:xfrm>
          <a:off x="9241972" y="4615543"/>
          <a:ext cx="854528" cy="42182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a =0</a:t>
          </a:r>
        </a:p>
      </xdr:txBody>
    </xdr:sp>
    <xdr:clientData/>
  </xdr:twoCellAnchor>
  <xdr:twoCellAnchor>
    <xdr:from>
      <xdr:col>12</xdr:col>
      <xdr:colOff>190501</xdr:colOff>
      <xdr:row>22</xdr:row>
      <xdr:rowOff>244929</xdr:rowOff>
    </xdr:from>
    <xdr:to>
      <xdr:col>12</xdr:col>
      <xdr:colOff>802822</xdr:colOff>
      <xdr:row>23</xdr:row>
      <xdr:rowOff>312964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7BAA759-E913-41E1-B6C9-390FAEC70089}"/>
            </a:ext>
          </a:extLst>
        </xdr:cNvPr>
        <xdr:cNvSpPr txBox="1"/>
      </xdr:nvSpPr>
      <xdr:spPr>
        <a:xfrm>
          <a:off x="10545537" y="4612822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13</xdr:col>
      <xdr:colOff>285751</xdr:colOff>
      <xdr:row>22</xdr:row>
      <xdr:rowOff>285750</xdr:rowOff>
    </xdr:from>
    <xdr:to>
      <xdr:col>14</xdr:col>
      <xdr:colOff>598714</xdr:colOff>
      <xdr:row>24</xdr:row>
      <xdr:rowOff>13607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4786B6E-55E2-4179-B2DC-4418BF32BDF3}"/>
            </a:ext>
          </a:extLst>
        </xdr:cNvPr>
        <xdr:cNvSpPr txBox="1"/>
      </xdr:nvSpPr>
      <xdr:spPr>
        <a:xfrm>
          <a:off x="11756572" y="4653643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20</a:t>
          </a:r>
        </a:p>
      </xdr:txBody>
    </xdr:sp>
    <xdr:clientData/>
  </xdr:twoCellAnchor>
  <xdr:twoCellAnchor>
    <xdr:from>
      <xdr:col>15</xdr:col>
      <xdr:colOff>111579</xdr:colOff>
      <xdr:row>22</xdr:row>
      <xdr:rowOff>261257</xdr:rowOff>
    </xdr:from>
    <xdr:to>
      <xdr:col>16</xdr:col>
      <xdr:colOff>299358</xdr:colOff>
      <xdr:row>23</xdr:row>
      <xdr:rowOff>329292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750E4FC-178A-4C0A-929A-0515648D207E}"/>
            </a:ext>
          </a:extLst>
        </xdr:cNvPr>
        <xdr:cNvSpPr txBox="1"/>
      </xdr:nvSpPr>
      <xdr:spPr>
        <a:xfrm>
          <a:off x="12834258" y="4629150"/>
          <a:ext cx="868136" cy="42182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b=30</a:t>
          </a:r>
        </a:p>
      </xdr:txBody>
    </xdr:sp>
    <xdr:clientData/>
  </xdr:twoCellAnchor>
  <xdr:twoCellAnchor>
    <xdr:from>
      <xdr:col>12</xdr:col>
      <xdr:colOff>489857</xdr:colOff>
      <xdr:row>21</xdr:row>
      <xdr:rowOff>136071</xdr:rowOff>
    </xdr:from>
    <xdr:to>
      <xdr:col>12</xdr:col>
      <xdr:colOff>489857</xdr:colOff>
      <xdr:row>22</xdr:row>
      <xdr:rowOff>163286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DF18DF0-CC74-4BD8-B3AB-33DEC9DFF975}"/>
            </a:ext>
          </a:extLst>
        </xdr:cNvPr>
        <xdr:cNvCxnSpPr/>
      </xdr:nvCxnSpPr>
      <xdr:spPr>
        <a:xfrm>
          <a:off x="10844893" y="4136571"/>
          <a:ext cx="0" cy="394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231321</xdr:colOff>
      <xdr:row>21</xdr:row>
      <xdr:rowOff>204107</xdr:rowOff>
    </xdr:from>
    <xdr:to>
      <xdr:col>14</xdr:col>
      <xdr:colOff>231321</xdr:colOff>
      <xdr:row>22</xdr:row>
      <xdr:rowOff>163286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22EAD52C-9760-4282-A5E5-A8E68B239748}"/>
            </a:ext>
          </a:extLst>
        </xdr:cNvPr>
        <xdr:cNvCxnSpPr/>
      </xdr:nvCxnSpPr>
      <xdr:spPr>
        <a:xfrm>
          <a:off x="12001500" y="4204607"/>
          <a:ext cx="0" cy="3265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587829</xdr:colOff>
      <xdr:row>21</xdr:row>
      <xdr:rowOff>234043</xdr:rowOff>
    </xdr:from>
    <xdr:to>
      <xdr:col>15</xdr:col>
      <xdr:colOff>598714</xdr:colOff>
      <xdr:row>22</xdr:row>
      <xdr:rowOff>176893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95E89AFC-CF54-40C3-9B68-E123F6D7EF58}"/>
            </a:ext>
          </a:extLst>
        </xdr:cNvPr>
        <xdr:cNvCxnSpPr/>
      </xdr:nvCxnSpPr>
      <xdr:spPr>
        <a:xfrm>
          <a:off x="13310508" y="4234543"/>
          <a:ext cx="10885" cy="3102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492578</xdr:colOff>
      <xdr:row>21</xdr:row>
      <xdr:rowOff>111577</xdr:rowOff>
    </xdr:from>
    <xdr:to>
      <xdr:col>11</xdr:col>
      <xdr:colOff>492578</xdr:colOff>
      <xdr:row>22</xdr:row>
      <xdr:rowOff>138792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2259015B-818B-40BB-A84A-CE02A669A653}"/>
            </a:ext>
          </a:extLst>
        </xdr:cNvPr>
        <xdr:cNvCxnSpPr/>
      </xdr:nvCxnSpPr>
      <xdr:spPr>
        <a:xfrm>
          <a:off x="9731828" y="4112077"/>
          <a:ext cx="0" cy="394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25</xdr:row>
      <xdr:rowOff>108857</xdr:rowOff>
    </xdr:from>
    <xdr:to>
      <xdr:col>10</xdr:col>
      <xdr:colOff>993321</xdr:colOff>
      <xdr:row>26</xdr:row>
      <xdr:rowOff>244928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F857EB8-8415-4E50-A0E7-E46D173785B5}"/>
            </a:ext>
          </a:extLst>
        </xdr:cNvPr>
        <xdr:cNvSpPr txBox="1"/>
      </xdr:nvSpPr>
      <xdr:spPr>
        <a:xfrm>
          <a:off x="8572500" y="5538107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b</a:t>
          </a:r>
        </a:p>
      </xdr:txBody>
    </xdr:sp>
    <xdr:clientData/>
  </xdr:twoCellAnchor>
  <xdr:twoCellAnchor>
    <xdr:from>
      <xdr:col>10</xdr:col>
      <xdr:colOff>81642</xdr:colOff>
      <xdr:row>15</xdr:row>
      <xdr:rowOff>163286</xdr:rowOff>
    </xdr:from>
    <xdr:to>
      <xdr:col>11</xdr:col>
      <xdr:colOff>367391</xdr:colOff>
      <xdr:row>20</xdr:row>
      <xdr:rowOff>163286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2320A95-F267-47C1-B810-6A74425525E3}"/>
            </a:ext>
          </a:extLst>
        </xdr:cNvPr>
        <xdr:cNvSpPr txBox="1"/>
      </xdr:nvSpPr>
      <xdr:spPr>
        <a:xfrm>
          <a:off x="8273142" y="3020786"/>
          <a:ext cx="1333499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1/(30-0) = 0.033</a:t>
          </a:r>
        </a:p>
      </xdr:txBody>
    </xdr:sp>
    <xdr:clientData/>
  </xdr:twoCellAnchor>
  <xdr:twoCellAnchor>
    <xdr:from>
      <xdr:col>10</xdr:col>
      <xdr:colOff>152399</xdr:colOff>
      <xdr:row>27</xdr:row>
      <xdr:rowOff>111579</xdr:rowOff>
    </xdr:from>
    <xdr:to>
      <xdr:col>21</xdr:col>
      <xdr:colOff>217714</xdr:colOff>
      <xdr:row>31</xdr:row>
      <xdr:rowOff>163286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2E082AE-FDCF-4825-826B-6D23EBB000D5}"/>
            </a:ext>
          </a:extLst>
        </xdr:cNvPr>
        <xdr:cNvSpPr txBox="1"/>
      </xdr:nvSpPr>
      <xdr:spPr>
        <a:xfrm>
          <a:off x="8343899" y="6125936"/>
          <a:ext cx="8651422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>
              <a:latin typeface="Lucida Bright" panose="02040602050505020304" pitchFamily="18" charset="0"/>
            </a:rPr>
            <a:t>The times student must wait for the bus is uniform over the interval from 0</a:t>
          </a:r>
          <a:r>
            <a:rPr lang="en-US" sz="2000" baseline="0">
              <a:latin typeface="Lucida Bright" panose="02040602050505020304" pitchFamily="18" charset="0"/>
            </a:rPr>
            <a:t> to 30 minutes. a = 0 and b =30</a:t>
          </a:r>
        </a:p>
        <a:p>
          <a:pPr algn="l"/>
          <a:r>
            <a:rPr lang="en-US" sz="2000" baseline="0">
              <a:latin typeface="Lucida Bright" panose="02040602050505020304" pitchFamily="18" charset="0"/>
            </a:rPr>
            <a:t>Area = height * base  = (1/(30 -0)) * (30 - 0) = 1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383721</xdr:colOff>
      <xdr:row>32</xdr:row>
      <xdr:rowOff>234043</xdr:rowOff>
    </xdr:from>
    <xdr:to>
      <xdr:col>10</xdr:col>
      <xdr:colOff>996042</xdr:colOff>
      <xdr:row>34</xdr:row>
      <xdr:rowOff>152400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02B56C8-2613-4918-AD14-2A99925EDEA2}"/>
            </a:ext>
          </a:extLst>
        </xdr:cNvPr>
        <xdr:cNvSpPr txBox="1"/>
      </xdr:nvSpPr>
      <xdr:spPr>
        <a:xfrm>
          <a:off x="8575221" y="7758793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c</a:t>
          </a:r>
        </a:p>
      </xdr:txBody>
    </xdr:sp>
    <xdr:clientData/>
  </xdr:twoCellAnchor>
  <xdr:twoCellAnchor>
    <xdr:from>
      <xdr:col>10</xdr:col>
      <xdr:colOff>340179</xdr:colOff>
      <xdr:row>35</xdr:row>
      <xdr:rowOff>81642</xdr:rowOff>
    </xdr:from>
    <xdr:to>
      <xdr:col>21</xdr:col>
      <xdr:colOff>405494</xdr:colOff>
      <xdr:row>41</xdr:row>
      <xdr:rowOff>81642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3BED000-AFA9-44B0-9F5C-FBEDE370E597}"/>
            </a:ext>
          </a:extLst>
        </xdr:cNvPr>
        <xdr:cNvSpPr txBox="1"/>
      </xdr:nvSpPr>
      <xdr:spPr>
        <a:xfrm>
          <a:off x="8531679" y="8395606"/>
          <a:ext cx="8651422" cy="1537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>
              <a:latin typeface="Lucida Bright" panose="02040602050505020304" pitchFamily="18" charset="0"/>
            </a:rPr>
            <a:t>To</a:t>
          </a:r>
          <a:r>
            <a:rPr lang="en-US" sz="2000" baseline="0">
              <a:latin typeface="Lucida Bright" panose="02040602050505020304" pitchFamily="18" charset="0"/>
            </a:rPr>
            <a:t> find the mean use the formula:  </a:t>
          </a:r>
          <a:r>
            <a:rPr lang="el-GR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 =(a + b)/2 = (0 + 30)/2 =15</a:t>
          </a:r>
        </a:p>
        <a:p>
          <a:pPr algn="l"/>
          <a:endParaRPr lang="en-US" sz="2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The mean of the distribution is 15 minutes, so the typical wait time for bus service is 15 minutes. 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517072</xdr:colOff>
      <xdr:row>43</xdr:row>
      <xdr:rowOff>81643</xdr:rowOff>
    </xdr:from>
    <xdr:to>
      <xdr:col>11</xdr:col>
      <xdr:colOff>81643</xdr:colOff>
      <xdr:row>45</xdr:row>
      <xdr:rowOff>122464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FDF4A13-4B35-4BBF-8999-9FA5882C44C6}"/>
            </a:ext>
          </a:extLst>
        </xdr:cNvPr>
        <xdr:cNvSpPr txBox="1"/>
      </xdr:nvSpPr>
      <xdr:spPr>
        <a:xfrm>
          <a:off x="8708572" y="10314214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d</a:t>
          </a:r>
        </a:p>
      </xdr:txBody>
    </xdr:sp>
    <xdr:clientData/>
  </xdr:twoCellAnchor>
  <xdr:twoCellAnchor>
    <xdr:from>
      <xdr:col>10</xdr:col>
      <xdr:colOff>381000</xdr:colOff>
      <xdr:row>46</xdr:row>
      <xdr:rowOff>95251</xdr:rowOff>
    </xdr:from>
    <xdr:to>
      <xdr:col>21</xdr:col>
      <xdr:colOff>446315</xdr:colOff>
      <xdr:row>52</xdr:row>
      <xdr:rowOff>54430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27E774CC-A3A3-43E8-934A-4ECF01649390}"/>
                </a:ext>
              </a:extLst>
            </xdr:cNvPr>
            <xdr:cNvSpPr txBox="1"/>
          </xdr:nvSpPr>
          <xdr:spPr>
            <a:xfrm>
              <a:off x="8572500" y="10899322"/>
              <a:ext cx="8651422" cy="11021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2000">
                  <a:latin typeface="Lucida Bright" panose="02040602050505020304" pitchFamily="18" charset="0"/>
                </a:rPr>
                <a:t>The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  <a:r>
                <a:rPr lang="el-GR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 of the wait time =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4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2400" i="1" baseline="0">
                                  <a:solidFill>
                                    <a:srgbClr val="836967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2400" i="1" baseline="0">
                                      <a:solidFill>
                                        <a:srgbClr val="836967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𝑏</m:t>
                                  </m:r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𝑎</m:t>
                                  </m:r>
                                </m:e>
                              </m:d>
                            </m:e>
                            <m:sup>
                              <m:r>
                                <a:rPr lang="en-US" sz="2400" i="1" baseline="0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r>
                            <a:rPr lang="en-US" sz="2400" i="1" baseline="0">
                              <a:latin typeface="Cambria Math" panose="02040503050406030204" pitchFamily="18" charset="0"/>
                            </a:rPr>
                            <m:t>12</m:t>
                          </m:r>
                        </m:den>
                      </m:f>
                    </m:e>
                  </m:rad>
                  <m:r>
                    <a:rPr lang="en-US" sz="2400" b="0" i="1" baseline="0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400">
                  <a:latin typeface="Lucida Bright" panose="02040602050505020304" pitchFamily="18" charset="0"/>
                </a:rPr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4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2400" i="1" baseline="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240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lang="en-US" sz="2400" b="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30</m:t>
                                  </m:r>
                                  <m:r>
                                    <a:rPr lang="en-US" sz="240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en-US" sz="2400" b="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d>
                            </m:e>
                            <m:sup>
                              <m:r>
                                <a:rPr lang="en-US" sz="2400" i="1" baseline="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r>
                            <a:rPr lang="en-US" sz="24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12</m:t>
                          </m:r>
                        </m:den>
                      </m:f>
                    </m:e>
                  </m:rad>
                </m:oMath>
              </a14:m>
              <a:r>
                <a:rPr lang="en-US" sz="2400">
                  <a:latin typeface="Lucida Bright" panose="02040602050505020304" pitchFamily="18" charset="0"/>
                </a:rPr>
                <a:t> = 8.66</a:t>
              </a:r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27E774CC-A3A3-43E8-934A-4ECF01649390}"/>
                </a:ext>
              </a:extLst>
            </xdr:cNvPr>
            <xdr:cNvSpPr txBox="1"/>
          </xdr:nvSpPr>
          <xdr:spPr>
            <a:xfrm>
              <a:off x="8572500" y="10899322"/>
              <a:ext cx="8651422" cy="11021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2000">
                  <a:latin typeface="Lucida Bright" panose="02040602050505020304" pitchFamily="18" charset="0"/>
                </a:rPr>
                <a:t>The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  <a:r>
                <a:rPr lang="el-GR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 of the wait time = 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√((</a:t>
              </a:r>
              <a:r>
                <a:rPr lang="en-US" sz="2400" i="0" baseline="0">
                  <a:latin typeface="Cambria Math" panose="02040503050406030204" pitchFamily="18" charset="0"/>
                </a:rPr>
                <a:t>𝑏−𝑎)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2400" i="0" baseline="0">
                  <a:latin typeface="Cambria Math" panose="02040503050406030204" pitchFamily="18" charset="0"/>
                </a:rPr>
                <a:t>2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/</a:t>
              </a:r>
              <a:r>
                <a:rPr lang="en-US" sz="2400" i="0" baseline="0">
                  <a:latin typeface="Cambria Math" panose="02040503050406030204" pitchFamily="18" charset="0"/>
                </a:rPr>
                <a:t>12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0" i="0" baseline="0">
                  <a:latin typeface="Cambria Math" panose="02040503050406030204" pitchFamily="18" charset="0"/>
                </a:rPr>
                <a:t>=</a:t>
              </a:r>
              <a:r>
                <a:rPr lang="en-US" sz="2400">
                  <a:latin typeface="Lucida Bright" panose="02040602050505020304" pitchFamily="18" charset="0"/>
                </a:rPr>
                <a:t> 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√((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)^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2/12)</a:t>
              </a:r>
              <a:r>
                <a:rPr lang="en-US" sz="2400">
                  <a:latin typeface="Lucida Bright" panose="02040602050505020304" pitchFamily="18" charset="0"/>
                </a:rPr>
                <a:t> = 8.66</a:t>
              </a:r>
            </a:p>
          </xdr:txBody>
        </xdr:sp>
      </mc:Fallback>
    </mc:AlternateContent>
    <xdr:clientData/>
  </xdr:twoCellAnchor>
  <xdr:twoCellAnchor>
    <xdr:from>
      <xdr:col>10</xdr:col>
      <xdr:colOff>506187</xdr:colOff>
      <xdr:row>53</xdr:row>
      <xdr:rowOff>97972</xdr:rowOff>
    </xdr:from>
    <xdr:to>
      <xdr:col>11</xdr:col>
      <xdr:colOff>70758</xdr:colOff>
      <xdr:row>55</xdr:row>
      <xdr:rowOff>138793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E6E5429-4A88-409C-B344-8B06F31572A6}"/>
            </a:ext>
          </a:extLst>
        </xdr:cNvPr>
        <xdr:cNvSpPr txBox="1"/>
      </xdr:nvSpPr>
      <xdr:spPr>
        <a:xfrm>
          <a:off x="8697687" y="12235543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e</a:t>
          </a:r>
        </a:p>
      </xdr:txBody>
    </xdr:sp>
    <xdr:clientData/>
  </xdr:twoCellAnchor>
  <xdr:twoCellAnchor>
    <xdr:from>
      <xdr:col>10</xdr:col>
      <xdr:colOff>326571</xdr:colOff>
      <xdr:row>64</xdr:row>
      <xdr:rowOff>54430</xdr:rowOff>
    </xdr:from>
    <xdr:to>
      <xdr:col>22</xdr:col>
      <xdr:colOff>27213</xdr:colOff>
      <xdr:row>70</xdr:row>
      <xdr:rowOff>13609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5DF9C7E-F12F-4384-AF9B-814697FB74B6}"/>
            </a:ext>
          </a:extLst>
        </xdr:cNvPr>
        <xdr:cNvSpPr txBox="1"/>
      </xdr:nvSpPr>
      <xdr:spPr>
        <a:xfrm>
          <a:off x="8518071" y="14287501"/>
          <a:ext cx="8980713" cy="1102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>
              <a:latin typeface="Lucida Bright" panose="02040602050505020304" pitchFamily="18" charset="0"/>
            </a:rPr>
            <a:t>P (25 &lt; wait time &lt; 30) = (1/(30-0))*5 = 0.1667</a:t>
          </a:r>
        </a:p>
      </xdr:txBody>
    </xdr:sp>
    <xdr:clientData/>
  </xdr:twoCellAnchor>
  <xdr:twoCellAnchor>
    <xdr:from>
      <xdr:col>11</xdr:col>
      <xdr:colOff>830035</xdr:colOff>
      <xdr:row>55</xdr:row>
      <xdr:rowOff>136072</xdr:rowOff>
    </xdr:from>
    <xdr:to>
      <xdr:col>16</xdr:col>
      <xdr:colOff>244927</xdr:colOff>
      <xdr:row>60</xdr:row>
      <xdr:rowOff>97972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FBFC892-F971-4383-BE0C-0BCACF2829C5}"/>
            </a:ext>
          </a:extLst>
        </xdr:cNvPr>
        <xdr:cNvSpPr/>
      </xdr:nvSpPr>
      <xdr:spPr>
        <a:xfrm>
          <a:off x="10069285" y="12654643"/>
          <a:ext cx="3578678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299356</xdr:colOff>
      <xdr:row>55</xdr:row>
      <xdr:rowOff>138793</xdr:rowOff>
    </xdr:from>
    <xdr:to>
      <xdr:col>17</xdr:col>
      <xdr:colOff>326570</xdr:colOff>
      <xdr:row>60</xdr:row>
      <xdr:rowOff>100693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5135D4BA-666C-494F-8240-0F6524ED339E}"/>
            </a:ext>
          </a:extLst>
        </xdr:cNvPr>
        <xdr:cNvSpPr/>
      </xdr:nvSpPr>
      <xdr:spPr>
        <a:xfrm>
          <a:off x="13702392" y="12657364"/>
          <a:ext cx="680357" cy="91440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462643</xdr:colOff>
      <xdr:row>61</xdr:row>
      <xdr:rowOff>27214</xdr:rowOff>
    </xdr:from>
    <xdr:to>
      <xdr:col>16</xdr:col>
      <xdr:colOff>394607</xdr:colOff>
      <xdr:row>63</xdr:row>
      <xdr:rowOff>68035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BA70C7B-9735-48EB-B197-052451B5EA99}"/>
            </a:ext>
          </a:extLst>
        </xdr:cNvPr>
        <xdr:cNvSpPr txBox="1"/>
      </xdr:nvSpPr>
      <xdr:spPr>
        <a:xfrm>
          <a:off x="13185322" y="13688785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25</a:t>
          </a:r>
        </a:p>
      </xdr:txBody>
    </xdr:sp>
    <xdr:clientData/>
  </xdr:twoCellAnchor>
  <xdr:twoCellAnchor>
    <xdr:from>
      <xdr:col>17</xdr:col>
      <xdr:colOff>29936</xdr:colOff>
      <xdr:row>61</xdr:row>
      <xdr:rowOff>43543</xdr:rowOff>
    </xdr:from>
    <xdr:to>
      <xdr:col>17</xdr:col>
      <xdr:colOff>642257</xdr:colOff>
      <xdr:row>63</xdr:row>
      <xdr:rowOff>84364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A1D3418-A77B-4ADD-99D2-A9A04DF4F64F}"/>
            </a:ext>
          </a:extLst>
        </xdr:cNvPr>
        <xdr:cNvSpPr txBox="1"/>
      </xdr:nvSpPr>
      <xdr:spPr>
        <a:xfrm>
          <a:off x="14086115" y="13705114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30</a:t>
          </a:r>
        </a:p>
      </xdr:txBody>
    </xdr:sp>
    <xdr:clientData/>
  </xdr:twoCellAnchor>
  <xdr:twoCellAnchor>
    <xdr:from>
      <xdr:col>10</xdr:col>
      <xdr:colOff>508909</xdr:colOff>
      <xdr:row>72</xdr:row>
      <xdr:rowOff>5443</xdr:rowOff>
    </xdr:from>
    <xdr:to>
      <xdr:col>11</xdr:col>
      <xdr:colOff>73480</xdr:colOff>
      <xdr:row>74</xdr:row>
      <xdr:rowOff>46264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95BC655-C132-439A-A4D7-B57052082D16}"/>
            </a:ext>
          </a:extLst>
        </xdr:cNvPr>
        <xdr:cNvSpPr txBox="1"/>
      </xdr:nvSpPr>
      <xdr:spPr>
        <a:xfrm>
          <a:off x="8700409" y="15762514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f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16</xdr:col>
      <xdr:colOff>530678</xdr:colOff>
      <xdr:row>79</xdr:row>
      <xdr:rowOff>152400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5C7A1642-A8F4-4DA3-951C-5FD63EE27C2F}"/>
            </a:ext>
          </a:extLst>
        </xdr:cNvPr>
        <xdr:cNvSpPr/>
      </xdr:nvSpPr>
      <xdr:spPr>
        <a:xfrm>
          <a:off x="10355036" y="16328571"/>
          <a:ext cx="3578678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163287</xdr:colOff>
      <xdr:row>75</xdr:row>
      <xdr:rowOff>13607</xdr:rowOff>
    </xdr:from>
    <xdr:to>
      <xdr:col>14</xdr:col>
      <xdr:colOff>925285</xdr:colOff>
      <xdr:row>79</xdr:row>
      <xdr:rowOff>166007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88B5B67B-AA13-4DF2-9844-BEA95364B56F}"/>
            </a:ext>
          </a:extLst>
        </xdr:cNvPr>
        <xdr:cNvSpPr/>
      </xdr:nvSpPr>
      <xdr:spPr>
        <a:xfrm>
          <a:off x="11634108" y="16342178"/>
          <a:ext cx="1061356" cy="91440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789214</xdr:colOff>
      <xdr:row>80</xdr:row>
      <xdr:rowOff>122465</xdr:rowOff>
    </xdr:from>
    <xdr:to>
      <xdr:col>13</xdr:col>
      <xdr:colOff>285750</xdr:colOff>
      <xdr:row>82</xdr:row>
      <xdr:rowOff>163286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FE7E1EDF-D5BB-4770-9C0E-AC1A992CC6C6}"/>
            </a:ext>
          </a:extLst>
        </xdr:cNvPr>
        <xdr:cNvSpPr txBox="1"/>
      </xdr:nvSpPr>
      <xdr:spPr>
        <a:xfrm>
          <a:off x="11144250" y="17403536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14</xdr:col>
      <xdr:colOff>530679</xdr:colOff>
      <xdr:row>80</xdr:row>
      <xdr:rowOff>136071</xdr:rowOff>
    </xdr:from>
    <xdr:to>
      <xdr:col>15</xdr:col>
      <xdr:colOff>190500</xdr:colOff>
      <xdr:row>82</xdr:row>
      <xdr:rowOff>176892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DEE1A9E-0D42-4CDA-812B-162921EF98A6}"/>
            </a:ext>
          </a:extLst>
        </xdr:cNvPr>
        <xdr:cNvSpPr txBox="1"/>
      </xdr:nvSpPr>
      <xdr:spPr>
        <a:xfrm>
          <a:off x="12300858" y="17417142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20</a:t>
          </a:r>
        </a:p>
      </xdr:txBody>
    </xdr:sp>
    <xdr:clientData/>
  </xdr:twoCellAnchor>
  <xdr:twoCellAnchor>
    <xdr:from>
      <xdr:col>10</xdr:col>
      <xdr:colOff>451757</xdr:colOff>
      <xdr:row>83</xdr:row>
      <xdr:rowOff>111580</xdr:rowOff>
    </xdr:from>
    <xdr:to>
      <xdr:col>22</xdr:col>
      <xdr:colOff>152399</xdr:colOff>
      <xdr:row>89</xdr:row>
      <xdr:rowOff>70759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62F3EDC5-B8D5-4716-8DCD-370A3F9C7654}"/>
            </a:ext>
          </a:extLst>
        </xdr:cNvPr>
        <xdr:cNvSpPr txBox="1"/>
      </xdr:nvSpPr>
      <xdr:spPr>
        <a:xfrm>
          <a:off x="8643257" y="17964151"/>
          <a:ext cx="8980713" cy="1102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>
              <a:latin typeface="Lucida Bright" panose="02040602050505020304" pitchFamily="18" charset="0"/>
            </a:rPr>
            <a:t>P (10 &lt; wait time &lt; 20) = (1/(30-0))*10 = 0.3333</a:t>
          </a:r>
        </a:p>
      </xdr:txBody>
    </xdr:sp>
    <xdr:clientData/>
  </xdr:twoCellAnchor>
  <xdr:twoCellAnchor>
    <xdr:from>
      <xdr:col>16</xdr:col>
      <xdr:colOff>141515</xdr:colOff>
      <xdr:row>80</xdr:row>
      <xdr:rowOff>141514</xdr:rowOff>
    </xdr:from>
    <xdr:to>
      <xdr:col>17</xdr:col>
      <xdr:colOff>100693</xdr:colOff>
      <xdr:row>82</xdr:row>
      <xdr:rowOff>182335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8905C38-FEBF-43D5-90CC-AD7A39F0CCA5}"/>
            </a:ext>
          </a:extLst>
        </xdr:cNvPr>
        <xdr:cNvSpPr txBox="1"/>
      </xdr:nvSpPr>
      <xdr:spPr>
        <a:xfrm>
          <a:off x="13544551" y="17422585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30</a:t>
          </a:r>
        </a:p>
      </xdr:txBody>
    </xdr:sp>
    <xdr:clientData/>
  </xdr:twoCellAnchor>
  <xdr:twoCellAnchor>
    <xdr:from>
      <xdr:col>11</xdr:col>
      <xdr:colOff>789215</xdr:colOff>
      <xdr:row>80</xdr:row>
      <xdr:rowOff>108858</xdr:rowOff>
    </xdr:from>
    <xdr:to>
      <xdr:col>12</xdr:col>
      <xdr:colOff>285750</xdr:colOff>
      <xdr:row>82</xdr:row>
      <xdr:rowOff>149679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763B99-2833-470A-80E6-07100D3F35B3}"/>
            </a:ext>
          </a:extLst>
        </xdr:cNvPr>
        <xdr:cNvSpPr txBox="1"/>
      </xdr:nvSpPr>
      <xdr:spPr>
        <a:xfrm>
          <a:off x="10028465" y="17389929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444682</xdr:colOff>
      <xdr:row>1</xdr:row>
      <xdr:rowOff>162197</xdr:rowOff>
    </xdr:from>
    <xdr:to>
      <xdr:col>11</xdr:col>
      <xdr:colOff>712106</xdr:colOff>
      <xdr:row>6</xdr:row>
      <xdr:rowOff>149679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E7AD7E9-D892-42B3-AAE5-5A0B797DCB1D}"/>
            </a:ext>
          </a:extLst>
        </xdr:cNvPr>
        <xdr:cNvSpPr/>
      </xdr:nvSpPr>
      <xdr:spPr>
        <a:xfrm>
          <a:off x="3628753" y="352697"/>
          <a:ext cx="6472282" cy="9399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394607</xdr:colOff>
      <xdr:row>10</xdr:row>
      <xdr:rowOff>99242</xdr:rowOff>
    </xdr:from>
    <xdr:to>
      <xdr:col>7</xdr:col>
      <xdr:colOff>884465</xdr:colOff>
      <xdr:row>29</xdr:row>
      <xdr:rowOff>176893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B3108C3-B8AD-4114-849A-11CF3862A6B0}"/>
            </a:ext>
          </a:extLst>
        </xdr:cNvPr>
        <xdr:cNvSpPr txBox="1"/>
      </xdr:nvSpPr>
      <xdr:spPr>
        <a:xfrm>
          <a:off x="394607" y="2004242"/>
          <a:ext cx="6613072" cy="36835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 206</a:t>
          </a:r>
        </a:p>
        <a:p>
          <a:r>
            <a:rPr lang="en-US" sz="2000" baseline="0">
              <a:latin typeface="Lucida Bright" panose="02040602050505020304" pitchFamily="18" charset="0"/>
            </a:rPr>
            <a:t>The weekly incomes of shift foremen in the glass industry follow the normal probability distribution with a mean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$1,000 </a:t>
          </a:r>
          <a:r>
            <a:rPr lang="en-US" sz="2000" baseline="0">
              <a:latin typeface="Lucida Bright" panose="02040602050505020304" pitchFamily="18" charset="0"/>
            </a:rPr>
            <a:t>and a standard deviation of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$100</a:t>
          </a:r>
          <a:r>
            <a:rPr lang="en-US" sz="2000" baseline="0">
              <a:latin typeface="Lucida Bright" panose="02040602050505020304" pitchFamily="18" charset="0"/>
            </a:rPr>
            <a:t>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What is the z value for the income of a foreman who earns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$1,100 </a:t>
          </a:r>
          <a:r>
            <a:rPr lang="en-US" sz="2000" baseline="0">
              <a:latin typeface="Lucida Bright" panose="02040602050505020304" pitchFamily="18" charset="0"/>
            </a:rPr>
            <a:t>per week?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What is the probability of earning this amount?</a:t>
          </a:r>
        </a:p>
      </xdr:txBody>
    </xdr:sp>
    <xdr:clientData/>
  </xdr:twoCellAnchor>
  <xdr:twoCellAnchor>
    <xdr:from>
      <xdr:col>2</xdr:col>
      <xdr:colOff>200299</xdr:colOff>
      <xdr:row>1</xdr:row>
      <xdr:rowOff>100149</xdr:rowOff>
    </xdr:from>
    <xdr:to>
      <xdr:col>3</xdr:col>
      <xdr:colOff>365760</xdr:colOff>
      <xdr:row>7</xdr:row>
      <xdr:rowOff>137160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C8CE2-C379-44B1-A203-B7AC2E30C8F7}"/>
            </a:ext>
          </a:extLst>
        </xdr:cNvPr>
        <xdr:cNvSpPr/>
      </xdr:nvSpPr>
      <xdr:spPr>
        <a:xfrm>
          <a:off x="1429024" y="290649"/>
          <a:ext cx="1394186" cy="118001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95250</xdr:colOff>
      <xdr:row>8</xdr:row>
      <xdr:rowOff>162742</xdr:rowOff>
    </xdr:from>
    <xdr:to>
      <xdr:col>8</xdr:col>
      <xdr:colOff>95250</xdr:colOff>
      <xdr:row>54</xdr:row>
      <xdr:rowOff>101782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E8932CB-1C9F-48EE-B5F5-747F05A3873E}"/>
            </a:ext>
          </a:extLst>
        </xdr:cNvPr>
        <xdr:cNvCxnSpPr/>
      </xdr:nvCxnSpPr>
      <xdr:spPr>
        <a:xfrm flipH="1">
          <a:off x="7225393" y="1686742"/>
          <a:ext cx="0" cy="102532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204107</xdr:colOff>
      <xdr:row>2</xdr:row>
      <xdr:rowOff>88446</xdr:rowOff>
    </xdr:from>
    <xdr:to>
      <xdr:col>15</xdr:col>
      <xdr:colOff>1324155</xdr:colOff>
      <xdr:row>6</xdr:row>
      <xdr:rowOff>58419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EAF8CEDC-072B-459A-9768-8C57E11F9F2A}"/>
            </a:ext>
          </a:extLst>
        </xdr:cNvPr>
        <xdr:cNvSpPr/>
      </xdr:nvSpPr>
      <xdr:spPr>
        <a:xfrm>
          <a:off x="10572750" y="469446"/>
          <a:ext cx="3582941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8</xdr:col>
      <xdr:colOff>928008</xdr:colOff>
      <xdr:row>10</xdr:row>
      <xdr:rowOff>156392</xdr:rowOff>
    </xdr:from>
    <xdr:to>
      <xdr:col>15</xdr:col>
      <xdr:colOff>887186</xdr:colOff>
      <xdr:row>17</xdr:row>
      <xdr:rowOff>13607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D23ACA-F181-459F-B6D0-00EE49CE2E01}"/>
            </a:ext>
          </a:extLst>
        </xdr:cNvPr>
        <xdr:cNvSpPr txBox="1"/>
      </xdr:nvSpPr>
      <xdr:spPr>
        <a:xfrm>
          <a:off x="8058151" y="2061392"/>
          <a:ext cx="5660571" cy="1190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a) x = $1,100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z = (x -</a:t>
          </a:r>
          <a:r>
            <a:rPr lang="el-GR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) /</a:t>
          </a:r>
          <a:r>
            <a:rPr lang="el-GR" sz="2000" baseline="0"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2000" baseline="0">
              <a:latin typeface="Lucida Bright" panose="02040602050505020304" pitchFamily="18" charset="0"/>
              <a:cs typeface="Calibri" panose="020F0502020204030204" pitchFamily="34" charset="0"/>
            </a:rPr>
            <a:t> = ($1,100 - $1,000)/$100 =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1</a:t>
          </a:r>
          <a:endParaRPr lang="en-US" sz="20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14</xdr:col>
      <xdr:colOff>217714</xdr:colOff>
      <xdr:row>25</xdr:row>
      <xdr:rowOff>61322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C61EFBB-89A9-4483-831D-51FACEA56DB7}"/>
            </a:ext>
          </a:extLst>
        </xdr:cNvPr>
        <xdr:cNvSpPr txBox="1"/>
      </xdr:nvSpPr>
      <xdr:spPr>
        <a:xfrm>
          <a:off x="8096250" y="3619500"/>
          <a:ext cx="4653643" cy="1394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b) NORMSDIST(1,1)</a:t>
          </a:r>
          <a:endParaRPr lang="en-US" sz="20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213362</xdr:colOff>
      <xdr:row>2</xdr:row>
      <xdr:rowOff>26125</xdr:rowOff>
    </xdr:from>
    <xdr:to>
      <xdr:col>10</xdr:col>
      <xdr:colOff>136072</xdr:colOff>
      <xdr:row>6</xdr:row>
      <xdr:rowOff>163286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97433" y="407125"/>
          <a:ext cx="5800996" cy="8991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1541</xdr:colOff>
      <xdr:row>10</xdr:row>
      <xdr:rowOff>140064</xdr:rowOff>
    </xdr:from>
    <xdr:to>
      <xdr:col>8</xdr:col>
      <xdr:colOff>462643</xdr:colOff>
      <xdr:row>31</xdr:row>
      <xdr:rowOff>204107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41" y="2045064"/>
          <a:ext cx="7591245" cy="4050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bg1"/>
              </a:solidFill>
              <a:latin typeface="Lucida Bright" panose="02040602050505020304" pitchFamily="18" charset="0"/>
            </a:rPr>
            <a:t>Lund 206</a:t>
          </a:r>
        </a:p>
        <a:p>
          <a:r>
            <a:rPr lang="en-US" sz="2400" baseline="0">
              <a:latin typeface="Lucida Bright" panose="02040602050505020304" pitchFamily="18" charset="0"/>
            </a:rPr>
            <a:t>The weekly incomes of shift foremen in the glass industry follow the normal probability distribution with a mean of $1,000 and a standard deviation of $100.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the z value for the income of a foreman who earns $1,100 per week?</a:t>
          </a:r>
        </a:p>
      </xdr:txBody>
    </xdr:sp>
    <xdr:clientData/>
  </xdr:twoCellAnchor>
  <xdr:twoCellAnchor>
    <xdr:from>
      <xdr:col>2</xdr:col>
      <xdr:colOff>200299</xdr:colOff>
      <xdr:row>1</xdr:row>
      <xdr:rowOff>100149</xdr:rowOff>
    </xdr:from>
    <xdr:to>
      <xdr:col>3</xdr:col>
      <xdr:colOff>365760</xdr:colOff>
      <xdr:row>7</xdr:row>
      <xdr:rowOff>137160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29024" y="290649"/>
          <a:ext cx="1394186" cy="118001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258536</xdr:colOff>
      <xdr:row>9</xdr:row>
      <xdr:rowOff>40277</xdr:rowOff>
    </xdr:from>
    <xdr:to>
      <xdr:col>9</xdr:col>
      <xdr:colOff>258536</xdr:colOff>
      <xdr:row>54</xdr:row>
      <xdr:rowOff>169817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8354786" y="1754777"/>
          <a:ext cx="0" cy="102532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802821</xdr:colOff>
      <xdr:row>2</xdr:row>
      <xdr:rowOff>95249</xdr:rowOff>
    </xdr:from>
    <xdr:to>
      <xdr:col>15</xdr:col>
      <xdr:colOff>943155</xdr:colOff>
      <xdr:row>6</xdr:row>
      <xdr:rowOff>122464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0191750" y="476249"/>
          <a:ext cx="3582941" cy="78921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15</xdr:col>
      <xdr:colOff>1360714</xdr:colOff>
      <xdr:row>2</xdr:row>
      <xdr:rowOff>27215</xdr:rowOff>
    </xdr:from>
    <xdr:to>
      <xdr:col>16</xdr:col>
      <xdr:colOff>738867</xdr:colOff>
      <xdr:row>6</xdr:row>
      <xdr:rowOff>81190</xdr:rowOff>
    </xdr:to>
    <xdr:sp macro="" textlink="">
      <xdr:nvSpPr>
        <xdr:cNvPr id="8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D9762-F827-4BAE-81A3-2BCE3EA76708}"/>
            </a:ext>
          </a:extLst>
        </xdr:cNvPr>
        <xdr:cNvSpPr/>
      </xdr:nvSpPr>
      <xdr:spPr>
        <a:xfrm>
          <a:off x="14192250" y="408215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407127</xdr:colOff>
      <xdr:row>2</xdr:row>
      <xdr:rowOff>97972</xdr:rowOff>
    </xdr:from>
    <xdr:to>
      <xdr:col>9</xdr:col>
      <xdr:colOff>734786</xdr:colOff>
      <xdr:row>6</xdr:row>
      <xdr:rowOff>174172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3482962-B377-447A-8562-F88794DB34CC}"/>
            </a:ext>
          </a:extLst>
        </xdr:cNvPr>
        <xdr:cNvSpPr/>
      </xdr:nvSpPr>
      <xdr:spPr>
        <a:xfrm>
          <a:off x="2864577" y="478972"/>
          <a:ext cx="532828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3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27579</xdr:colOff>
      <xdr:row>1</xdr:row>
      <xdr:rowOff>25945</xdr:rowOff>
    </xdr:from>
    <xdr:to>
      <xdr:col>2</xdr:col>
      <xdr:colOff>1224642</xdr:colOff>
      <xdr:row>7</xdr:row>
      <xdr:rowOff>182336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2A956D-18C5-45F0-BC7B-324BC3B1BA2C}"/>
            </a:ext>
          </a:extLst>
        </xdr:cNvPr>
        <xdr:cNvSpPr/>
      </xdr:nvSpPr>
      <xdr:spPr>
        <a:xfrm>
          <a:off x="637179" y="216445"/>
          <a:ext cx="1816188" cy="12993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108857</xdr:colOff>
      <xdr:row>9</xdr:row>
      <xdr:rowOff>188866</xdr:rowOff>
    </xdr:from>
    <xdr:to>
      <xdr:col>9</xdr:col>
      <xdr:colOff>653143</xdr:colOff>
      <xdr:row>38</xdr:row>
      <xdr:rowOff>149678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610BE9-E203-4A19-AE15-3BE5BA20EADA}"/>
            </a:ext>
          </a:extLst>
        </xdr:cNvPr>
        <xdr:cNvSpPr txBox="1"/>
      </xdr:nvSpPr>
      <xdr:spPr>
        <a:xfrm>
          <a:off x="108857" y="1903366"/>
          <a:ext cx="8014607" cy="6968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Lund207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As a part  of its quality assurance program, the ABC company conducts tests on battery life. For a particular D-cell alkaline battery, the mean life is</a:t>
          </a:r>
        </a:p>
        <a:p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19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hours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. The useful life of the battery follows a normal distribution with a standard deviation of</a:t>
          </a:r>
        </a:p>
        <a:p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1.2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hours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. 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Please answer the following questions: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a. 68.28 % of batteries failed between what two values?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b. 95.4% of batteries failed between what two values?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c. 99.7% of batteries failed between what two values?</a:t>
          </a:r>
        </a:p>
      </xdr:txBody>
    </xdr:sp>
    <xdr:clientData/>
  </xdr:twoCellAnchor>
  <xdr:twoCellAnchor>
    <xdr:from>
      <xdr:col>10</xdr:col>
      <xdr:colOff>122463</xdr:colOff>
      <xdr:row>8</xdr:row>
      <xdr:rowOff>121919</xdr:rowOff>
    </xdr:from>
    <xdr:to>
      <xdr:col>10</xdr:col>
      <xdr:colOff>122463</xdr:colOff>
      <xdr:row>53</xdr:row>
      <xdr:rowOff>60959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7A11C77-CB56-4D22-90FA-3E876A3B9B73}"/>
            </a:ext>
          </a:extLst>
        </xdr:cNvPr>
        <xdr:cNvCxnSpPr/>
      </xdr:nvCxnSpPr>
      <xdr:spPr>
        <a:xfrm flipH="1">
          <a:off x="8572499" y="1645919"/>
          <a:ext cx="0" cy="1048457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830034</xdr:colOff>
      <xdr:row>1</xdr:row>
      <xdr:rowOff>163286</xdr:rowOff>
    </xdr:from>
    <xdr:to>
      <xdr:col>14</xdr:col>
      <xdr:colOff>827494</xdr:colOff>
      <xdr:row>6</xdr:row>
      <xdr:rowOff>54429</xdr:rowOff>
    </xdr:to>
    <xdr:sp macro="" textlink="">
      <xdr:nvSpPr>
        <xdr:cNvPr id="6" name="Rounded Rectangle 13">
          <a:extLst>
            <a:ext uri="{FF2B5EF4-FFF2-40B4-BE49-F238E27FC236}">
              <a16:creationId xmlns:a16="http://schemas.microsoft.com/office/drawing/2014/main" id="{9FF04699-E480-48E1-A8DA-016422CFFEE0}"/>
            </a:ext>
          </a:extLst>
        </xdr:cNvPr>
        <xdr:cNvSpPr/>
      </xdr:nvSpPr>
      <xdr:spPr>
        <a:xfrm>
          <a:off x="9269184" y="353786"/>
          <a:ext cx="3578860" cy="8436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10</xdr:col>
      <xdr:colOff>337456</xdr:colOff>
      <xdr:row>10</xdr:row>
      <xdr:rowOff>177981</xdr:rowOff>
    </xdr:from>
    <xdr:to>
      <xdr:col>18</xdr:col>
      <xdr:colOff>1088571</xdr:colOff>
      <xdr:row>31</xdr:row>
      <xdr:rowOff>683079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E34C84F-1509-4242-BF8F-18CB076939E5}"/>
            </a:ext>
          </a:extLst>
        </xdr:cNvPr>
        <xdr:cNvSpPr txBox="1"/>
      </xdr:nvSpPr>
      <xdr:spPr>
        <a:xfrm>
          <a:off x="8787492" y="2082981"/>
          <a:ext cx="9255579" cy="49954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Use the Empirical Rule: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a) 19 +/- 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(1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* 1.2) =  19 - 1.2 = 17.8 and 19 +1.2 = 20.2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b) 19 +/- (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2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* 1.2) = 16.6 and 21.4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c) 19 +/- (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3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* 1.2) = 15.4 and 22.6 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1, 2, 3 above are </a:t>
          </a:r>
          <a:r>
            <a:rPr lang="el-GR" sz="3200" b="0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1800" b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s</a:t>
          </a:r>
          <a:endParaRPr lang="en-US" sz="1800" b="0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407127</xdr:colOff>
      <xdr:row>2</xdr:row>
      <xdr:rowOff>97972</xdr:rowOff>
    </xdr:from>
    <xdr:to>
      <xdr:col>9</xdr:col>
      <xdr:colOff>734786</xdr:colOff>
      <xdr:row>6</xdr:row>
      <xdr:rowOff>174172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70020" y="478972"/>
          <a:ext cx="533508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3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27579</xdr:colOff>
      <xdr:row>1</xdr:row>
      <xdr:rowOff>25945</xdr:rowOff>
    </xdr:from>
    <xdr:to>
      <xdr:col>2</xdr:col>
      <xdr:colOff>1224642</xdr:colOff>
      <xdr:row>7</xdr:row>
      <xdr:rowOff>182336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39900" y="216445"/>
          <a:ext cx="1822992" cy="12993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266699</xdr:colOff>
      <xdr:row>10</xdr:row>
      <xdr:rowOff>25580</xdr:rowOff>
    </xdr:from>
    <xdr:to>
      <xdr:col>11</xdr:col>
      <xdr:colOff>108857</xdr:colOff>
      <xdr:row>31</xdr:row>
      <xdr:rowOff>530678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66699" y="1930580"/>
          <a:ext cx="9339944" cy="49954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0" baseline="0">
              <a:solidFill>
                <a:schemeClr val="bg1"/>
              </a:solidFill>
              <a:latin typeface="Lucida Bright" panose="02040602050505020304" pitchFamily="18" charset="0"/>
            </a:rPr>
            <a:t>Lund207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As a part  of its quality assurance program, the ABC company conducts tests on battery life. For a particular D-cell alkaline battery, the mean life is 19 hours. The useful life of the battery follows a normal distribution with a standard deviation of 1.2 hours. 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Please answer the following questions: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1. 68.28 % of the batteries failed between what two values?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2. 95.4% of batteries failed between what two values?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3. 99.7% of batteries failed between what two values?</a:t>
          </a:r>
        </a:p>
      </xdr:txBody>
    </xdr:sp>
    <xdr:clientData/>
  </xdr:twoCellAnchor>
  <xdr:twoCellAnchor>
    <xdr:from>
      <xdr:col>11</xdr:col>
      <xdr:colOff>449035</xdr:colOff>
      <xdr:row>8</xdr:row>
      <xdr:rowOff>108312</xdr:rowOff>
    </xdr:from>
    <xdr:to>
      <xdr:col>11</xdr:col>
      <xdr:colOff>449035</xdr:colOff>
      <xdr:row>53</xdr:row>
      <xdr:rowOff>47352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9946821" y="1632312"/>
          <a:ext cx="0" cy="1048457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830034</xdr:colOff>
      <xdr:row>1</xdr:row>
      <xdr:rowOff>163286</xdr:rowOff>
    </xdr:from>
    <xdr:to>
      <xdr:col>14</xdr:col>
      <xdr:colOff>827494</xdr:colOff>
      <xdr:row>6</xdr:row>
      <xdr:rowOff>54429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9280070" y="353786"/>
          <a:ext cx="3576138" cy="8436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15</xdr:col>
      <xdr:colOff>176893</xdr:colOff>
      <xdr:row>1</xdr:row>
      <xdr:rowOff>176893</xdr:rowOff>
    </xdr:from>
    <xdr:to>
      <xdr:col>16</xdr:col>
      <xdr:colOff>398689</xdr:colOff>
      <xdr:row>6</xdr:row>
      <xdr:rowOff>40368</xdr:rowOff>
    </xdr:to>
    <xdr:sp macro="" textlink="">
      <xdr:nvSpPr>
        <xdr:cNvPr id="8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DDA4E3-E51C-4757-B72A-C6CB94D2A1FC}"/>
            </a:ext>
          </a:extLst>
        </xdr:cNvPr>
        <xdr:cNvSpPr/>
      </xdr:nvSpPr>
      <xdr:spPr>
        <a:xfrm>
          <a:off x="13335000" y="367393"/>
          <a:ext cx="1378403" cy="8159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54F5C7-C0B9-4C88-80BB-5A2485C24DB3}"/>
            </a:ext>
          </a:extLst>
        </xdr:cNvPr>
        <xdr:cNvSpPr/>
      </xdr:nvSpPr>
      <xdr:spPr>
        <a:xfrm>
          <a:off x="708819" y="318634"/>
          <a:ext cx="1453356" cy="12371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4</xdr:col>
      <xdr:colOff>539750</xdr:colOff>
      <xdr:row>1</xdr:row>
      <xdr:rowOff>142875</xdr:rowOff>
    </xdr:from>
    <xdr:to>
      <xdr:col>13</xdr:col>
      <xdr:colOff>530678</xdr:colOff>
      <xdr:row>7</xdr:row>
      <xdr:rowOff>63500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D0B8BAF5-799C-46BC-9029-9DD353F472EE}"/>
            </a:ext>
          </a:extLst>
        </xdr:cNvPr>
        <xdr:cNvSpPr/>
      </xdr:nvSpPr>
      <xdr:spPr>
        <a:xfrm>
          <a:off x="2978150" y="333375"/>
          <a:ext cx="5477328" cy="1063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15</xdr:col>
      <xdr:colOff>244928</xdr:colOff>
      <xdr:row>1</xdr:row>
      <xdr:rowOff>102053</xdr:rowOff>
    </xdr:from>
    <xdr:to>
      <xdr:col>15</xdr:col>
      <xdr:colOff>244928</xdr:colOff>
      <xdr:row>54</xdr:row>
      <xdr:rowOff>25218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79A8A35-0ED5-4EA1-B39B-A04831DC6FE4}"/>
            </a:ext>
          </a:extLst>
        </xdr:cNvPr>
        <xdr:cNvCxnSpPr/>
      </xdr:nvCxnSpPr>
      <xdr:spPr>
        <a:xfrm flipH="1">
          <a:off x="9497785" y="292553"/>
          <a:ext cx="0" cy="100196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410482</xdr:colOff>
      <xdr:row>3</xdr:row>
      <xdr:rowOff>70304</xdr:rowOff>
    </xdr:from>
    <xdr:to>
      <xdr:col>20</xdr:col>
      <xdr:colOff>13335</xdr:colOff>
      <xdr:row>7</xdr:row>
      <xdr:rowOff>40277</xdr:rowOff>
    </xdr:to>
    <xdr:sp macro="" textlink="">
      <xdr:nvSpPr>
        <xdr:cNvPr id="5" name="Rounded Rectangle 7">
          <a:extLst>
            <a:ext uri="{FF2B5EF4-FFF2-40B4-BE49-F238E27FC236}">
              <a16:creationId xmlns:a16="http://schemas.microsoft.com/office/drawing/2014/main" id="{D398DC21-103A-4417-B616-2EAF356F609A}"/>
            </a:ext>
          </a:extLst>
        </xdr:cNvPr>
        <xdr:cNvSpPr/>
      </xdr:nvSpPr>
      <xdr:spPr>
        <a:xfrm>
          <a:off x="10275661" y="641804"/>
          <a:ext cx="3589745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605518</xdr:colOff>
      <xdr:row>11</xdr:row>
      <xdr:rowOff>170089</xdr:rowOff>
    </xdr:from>
    <xdr:to>
      <xdr:col>14</xdr:col>
      <xdr:colOff>546554</xdr:colOff>
      <xdr:row>29</xdr:row>
      <xdr:rowOff>136071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4981A57-9398-4E27-A3AA-34FB21CA6B74}"/>
            </a:ext>
          </a:extLst>
        </xdr:cNvPr>
        <xdr:cNvSpPr txBox="1"/>
      </xdr:nvSpPr>
      <xdr:spPr>
        <a:xfrm>
          <a:off x="605518" y="2265589"/>
          <a:ext cx="8475436" cy="3394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 210</a:t>
          </a:r>
        </a:p>
        <a:p>
          <a:r>
            <a:rPr lang="en-US" sz="2400" baseline="0">
              <a:latin typeface="Lucida Bright" panose="02040602050505020304" pitchFamily="18" charset="0"/>
            </a:rPr>
            <a:t>The weekly incomes of shift foremen in the glass industry follow the normal probability distribution with a mean of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$1,000 </a:t>
          </a:r>
          <a:r>
            <a:rPr lang="en-US" sz="2400" baseline="0">
              <a:latin typeface="Lucida Bright" panose="02040602050505020304" pitchFamily="18" charset="0"/>
            </a:rPr>
            <a:t>and a standard deviation of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$100</a:t>
          </a:r>
          <a:r>
            <a:rPr lang="en-US" sz="2400" baseline="0">
              <a:latin typeface="Lucida Bright" panose="02040602050505020304" pitchFamily="18" charset="0"/>
            </a:rPr>
            <a:t>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the probability of selecting a shift foreman in the glass industry whose income is between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$790 </a:t>
          </a:r>
          <a:r>
            <a:rPr lang="en-US" sz="2400" baseline="0">
              <a:latin typeface="Lucida Bright" panose="02040602050505020304" pitchFamily="18" charset="0"/>
            </a:rPr>
            <a:t>and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$1,000</a:t>
          </a:r>
          <a:r>
            <a:rPr lang="en-US" sz="2400" baseline="0">
              <a:latin typeface="Lucida Bright" panose="02040602050505020304" pitchFamily="18" charset="0"/>
            </a:rPr>
            <a:t>?</a:t>
          </a:r>
        </a:p>
      </xdr:txBody>
    </xdr:sp>
    <xdr:clientData/>
  </xdr:twoCellAnchor>
  <xdr:twoCellAnchor>
    <xdr:from>
      <xdr:col>15</xdr:col>
      <xdr:colOff>421822</xdr:colOff>
      <xdr:row>9</xdr:row>
      <xdr:rowOff>163286</xdr:rowOff>
    </xdr:from>
    <xdr:to>
      <xdr:col>22</xdr:col>
      <xdr:colOff>27214</xdr:colOff>
      <xdr:row>34</xdr:row>
      <xdr:rowOff>21771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2BE54A-49F6-43C2-BB55-0A2D80678DAE}"/>
            </a:ext>
          </a:extLst>
        </xdr:cNvPr>
        <xdr:cNvSpPr txBox="1"/>
      </xdr:nvSpPr>
      <xdr:spPr>
        <a:xfrm>
          <a:off x="9816193" y="1828800"/>
          <a:ext cx="6060621" cy="44849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 baseline="0">
              <a:latin typeface="Lucida Bright" panose="02040602050505020304" pitchFamily="18" charset="0"/>
            </a:rPr>
            <a:t>For $790</a:t>
          </a:r>
        </a:p>
        <a:p>
          <a:r>
            <a:rPr lang="en-US" sz="2400" baseline="0">
              <a:latin typeface="Lucida Bright" panose="02040602050505020304" pitchFamily="18" charset="0"/>
            </a:rPr>
            <a:t>z = (x - </a:t>
          </a:r>
          <a:r>
            <a:rPr lang="el-GR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aseline="0">
              <a:latin typeface="Lucida Bright" panose="02040602050505020304" pitchFamily="18" charset="0"/>
              <a:cs typeface="Times New Roman" panose="02020603050405020304" pitchFamily="18" charset="0"/>
            </a:rPr>
            <a:t>)</a:t>
          </a:r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/</a:t>
          </a:r>
          <a:r>
            <a:rPr lang="el-G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 </a:t>
          </a:r>
          <a:r>
            <a:rPr lang="en-US" sz="2400" baseline="0">
              <a:latin typeface="Lucida Bright" panose="02040602050505020304" pitchFamily="18" charset="0"/>
              <a:cs typeface="Times New Roman" panose="02020603050405020304" pitchFamily="18" charset="0"/>
            </a:rPr>
            <a:t>= ($790 -$1,000)/$100 =    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-2.1</a:t>
          </a:r>
        </a:p>
        <a:p>
          <a:endParaRPr lang="en-US" sz="2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b="1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For $1,000</a:t>
          </a:r>
          <a:endParaRPr lang="en-US" sz="2400" b="1">
            <a:effectLst/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z = (x - </a:t>
          </a:r>
          <a:r>
            <a:rPr lang="el-GR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)/</a:t>
          </a:r>
          <a:r>
            <a:rPr lang="el-GR" sz="2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= ($1,000 -$1,000)/$100 = 0</a:t>
          </a:r>
          <a:endParaRPr lang="en-US" sz="2400">
            <a:effectLst/>
            <a:latin typeface="Lucida Bright" panose="02040602050505020304" pitchFamily="18" charset="0"/>
          </a:endParaRP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NORMSDIST(-2.1,1)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0.0179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NORMSDIST (0,1)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0.5000</a:t>
          </a:r>
        </a:p>
      </xdr:txBody>
    </xdr:sp>
    <xdr:clientData/>
  </xdr:twoCellAnchor>
  <xdr:twoCellAnchor editAs="oneCell">
    <xdr:from>
      <xdr:col>15</xdr:col>
      <xdr:colOff>457200</xdr:colOff>
      <xdr:row>34</xdr:row>
      <xdr:rowOff>54429</xdr:rowOff>
    </xdr:from>
    <xdr:to>
      <xdr:col>22</xdr:col>
      <xdr:colOff>62593</xdr:colOff>
      <xdr:row>54</xdr:row>
      <xdr:rowOff>2928</xdr:rowOff>
    </xdr:to>
    <xdr:pic>
      <xdr:nvPicPr>
        <xdr:cNvPr id="8" name="Picture 7" descr="6.5.1. What do we mean by &quot;Normal&quot; data?">
          <a:extLst>
            <a:ext uri="{FF2B5EF4-FFF2-40B4-BE49-F238E27FC236}">
              <a16:creationId xmlns:a16="http://schemas.microsoft.com/office/drawing/2014/main" id="{8BBEC991-EA45-438E-A445-6398670A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1571" y="6346372"/>
          <a:ext cx="6060622" cy="3649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476250</xdr:colOff>
      <xdr:row>37</xdr:row>
      <xdr:rowOff>81643</xdr:rowOff>
    </xdr:from>
    <xdr:to>
      <xdr:col>18</xdr:col>
      <xdr:colOff>503464</xdr:colOff>
      <xdr:row>51</xdr:row>
      <xdr:rowOff>163286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BC88589F-0C8E-4366-8AF8-9CD0F68498C6}"/>
            </a:ext>
          </a:extLst>
        </xdr:cNvPr>
        <xdr:cNvCxnSpPr/>
      </xdr:nvCxnSpPr>
      <xdr:spPr>
        <a:xfrm flipH="1">
          <a:off x="11797393" y="7130143"/>
          <a:ext cx="27214" cy="2748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244930</xdr:colOff>
      <xdr:row>52</xdr:row>
      <xdr:rowOff>81643</xdr:rowOff>
    </xdr:from>
    <xdr:ext cx="653142" cy="34278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C7C984F-D92F-4DB6-A4EC-604AB8BCF36C}"/>
            </a:ext>
          </a:extLst>
        </xdr:cNvPr>
        <xdr:cNvSpPr txBox="1"/>
      </xdr:nvSpPr>
      <xdr:spPr>
        <a:xfrm>
          <a:off x="11566073" y="9987643"/>
          <a:ext cx="65314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-2.1</a:t>
          </a:r>
        </a:p>
      </xdr:txBody>
    </xdr:sp>
    <xdr:clientData/>
  </xdr:oneCellAnchor>
  <xdr:oneCellAnchor>
    <xdr:from>
      <xdr:col>18</xdr:col>
      <xdr:colOff>1006928</xdr:colOff>
      <xdr:row>52</xdr:row>
      <xdr:rowOff>108857</xdr:rowOff>
    </xdr:from>
    <xdr:ext cx="489858" cy="34278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44A4140-C35C-4534-BA46-75833DF0C801}"/>
            </a:ext>
          </a:extLst>
        </xdr:cNvPr>
        <xdr:cNvSpPr txBox="1"/>
      </xdr:nvSpPr>
      <xdr:spPr>
        <a:xfrm>
          <a:off x="12328071" y="10014857"/>
          <a:ext cx="48985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600" b="1">
              <a:solidFill>
                <a:schemeClr val="tx2">
                  <a:lumMod val="50000"/>
                </a:schemeClr>
              </a:solidFill>
            </a:rPr>
            <a:t>0</a:t>
          </a:r>
        </a:p>
      </xdr:txBody>
    </xdr:sp>
    <xdr:clientData/>
  </xdr:oneCellAnchor>
  <xdr:twoCellAnchor editAs="oneCell">
    <xdr:from>
      <xdr:col>18</xdr:col>
      <xdr:colOff>544183</xdr:colOff>
      <xdr:row>42</xdr:row>
      <xdr:rowOff>183652</xdr:rowOff>
    </xdr:from>
    <xdr:to>
      <xdr:col>18</xdr:col>
      <xdr:colOff>1301983</xdr:colOff>
      <xdr:row>52</xdr:row>
      <xdr:rowOff>37655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EFD28210-1E75-47E8-A245-BFD70EBEB62C}"/>
                </a:ext>
              </a:extLst>
            </xdr14:cNvPr>
            <xdr14:cNvContentPartPr/>
          </xdr14:nvContentPartPr>
          <xdr14:nvPr macro=""/>
          <xdr14:xfrm>
            <a:off x="12039497" y="7956052"/>
            <a:ext cx="757800" cy="1704574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EFD28210-1E75-47E8-A245-BFD70EBEB62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836440" y="7783980"/>
              <a:ext cx="793440" cy="18252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4T01:06:45.584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1731 12,'0'-1,"0"1,0-1,0 1,0 0,0-1,0 1,0-1,0 1,0 0,0-1,0 1,0-1,0 1,0 0,1-1,-1 1,0 0,0-1,0 1,1 0,-1-1,0 1,1 0,-1-1,0 1,1 0,-1 0,0-1,1 1,-1 0,0 0,1 0,-1 0,0 0,1-1,-1 1,1 0,-1 0,1 0,20 7,17 19,-30-17,0 0,0-1,-1 2,0 0,0-1,-1 1,-1 1,0 0,0-1,-1 1,0 1,-1-1,2 18,0 11,-3 1,-4 64,1-66,0-19,-2 0,1 0,-2 0,-1-1,-1 1,0-1,-1-1,-1 1,-1-1,-23 34,23-39,-1-1,-1 1,0-1,0-1,-1 0,-1-1,0-1,0 1,-1-1,0-1,-1-2,0 1,0 0,-20 4,-16 1,34-9,0 0,0 2,0 0,1 1,-1 1,1 0,-28 18,25-13,-2 0,0 0,-29 9,25-10,-46 26,-205 124,267-156,1 1,-1-1,1 1,0 1,1 0,-1 0,2 0,-1 0,1 2,0-1,0 1,1-1,0 1,1 0,0 1,1-1,0 0,0 1,1 0,0 0,0 16,0-4,2-1,0 1,1-1,2 0,0 0,1 0,1 0,1-1,13 29,-1-12,2 0,2-1,1-1,2-1,1-2,1 1,2-3,63 51,-77-71,0-2,1 0,-1-1,1-1,1 0,-1-1,1 0,0-2,27 3,48 12,169 37,-239-49,0 2,-1 1,0-1,0 2,22 15,88 69,-127-91,0 0,0 0,0 0,-1 0,0 1,1 0,-1 0,-1 0,1 0,-1 0,1 1,-1-2,0 2,-1 0,1-1,-1 1,0 0,0 0,-1-1,1 10,-2-6,-1 0,1-2,-1 2,-1 0,1-1,-1 0,-1 0,1 0,-1-1,0 1,-1 0,-6 6,-15 15,-1 0,0-1,-3-3,0 0,-1-1,-1-2,-2-1,0-2,-48 19,-15 10,71-33,0-1,-48 16,-32 7,72-22,-1-3,0-1,0-1,-65 7,-163-17,170-3,-109 9,192-4,0 1,-1 1,1 0,0 0,0 1,0 0,1 1,-13 7,-70 54,54-35,-6-1,24-17,1 1,-30 28,43-36,1 0,0 0,0 1,0 0,1 0,0-1,1 1,0 1,0-1,0 1,1-1,-2 9,2-2,-1 2,2-1,0 0,1 0,0-1,1 2,1-2,1 1,0 1,0-2,2 0,0 0,1 0,0 0,1-1,1 1,0-2,19 24,5-5,0 0,3-2,0-2,1-2,2 0,45 19,142 73,-204-108,0-2,0 0,1-1,0-1,0-1,37 1,141-7,-80-2,-7 3,5-1,187 19,-264-11,66 18,-89-20,-1 3,0 0,0 1,0 1,-1 0,18 15,-12-9,-2-1,-1 0,0 1,26 29,-43-42,1 1,0 0,0 0,-1 0,0 0,0 1,0-1,0 1,0 0,-1-1,1 1,-1 0,0-1,-1 1,1 0,0 0,-1 0,0 0,0 0,0 0,-1 0,0-1,1 1,-1 0,0 0,-1 0,1 0,-3 5,-1-5,0 2,0-1,0-1,0 1,-1-1,0 0,0 0,0-1,0 0,-1 0,1 0,-8 2,-40 21,-2 16,37-27,1-1,-2-1,0 0,-1-2,0 0,-23 7,10-6,-13 6,-1-4,0 0,-1-4,-74 8,-36-1,-18 2,127-15,1 2,-87 21,76-14,-66 8,13-3,78-11,-1-1,-43 2,39-5,1 1,0 2,0 2,0 2,1 1,-59 25,59-21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4T01:16:02.463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4T01:50:33.500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10 0,'-7'0,"5"0,9 7,9 1,9 0,0 5,2 0,-3 5,-6 5,-6 6,-5 3,-10 4,-11 2,-10-6,0-2,3 1,6 1,5 2,4 1,10-5,17-8,11-7,14-7,4 2,1 6,-1 6,-4 7,-3-3,-2 2,-2 1,-8 3,-8 3,-9 1,-7 1,-10 1,-12-6,-3-2,-5 0,-5-5,-4 0,4 1,-1-2,-1-6,4 0,1-3,4 3,-1-2,-3 2,-4-1,-3-3,4 7,7 8,6 12,6 5,5 7,3 2,8-9,9-13,9-11,5-10,6-6,2-5,1-3,1 0,-1 0,0 0,0 0,-1 1,0 1,0-1,0 1,0 0,0 1,-1-1,1 0,0 0,0 0,-1 0,1 0,0 0,6 0,2 0,7 0,0 0,-3 0,-2 6,-4 3,-9 6,-11 6,-9 7,-7 5,-5 3,-3 2,-8 1,-9 0,-8-7,-7-8,-3-9,-3-7,-1-4,-1-3,1-2,-1-1,2 0,-1 1,1 0,-6 0,-2 1,-7 0,1 0,1 0,4 0,3 0,2 0,3 0,1 0,1 0,-1 0,1 13,0 4,0-1,6 4,1 4,7 5,7 4,6 3,5 1,3 2,9-7,15-8,11-8,13-8,10-4,4-3,-4-2,-3-1,-5 1,-5-1,4 1,1 1,-3-1,-1 1,-3 0,-1 0,-1 0,-1 0,-1 0,1 0,-1 0,1 0,-1 0,1 0,0 0,0 0,-1 0,1 0,0 0,-1 0,8 0,1 0,6 0,1 0,5 0,-3 0,4 0,-3 0,3 0,-3 0,2 0,-2 0,-4 0,-5 0,-4 0,-3 0,-1 0,-2 0,0 0,0 0,0 0,0 0,-6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RowColHeaders="0" tabSelected="1" zoomScale="60" zoomScaleNormal="60" workbookViewId="0"/>
  </sheetViews>
  <sheetFormatPr defaultColWidth="9.109375" defaultRowHeight="14.4" x14ac:dyDescent="0.3"/>
  <cols>
    <col min="1" max="16384" width="9.109375" style="12"/>
  </cols>
  <sheetData>
    <row r="1" spans="1:1" x14ac:dyDescent="0.3">
      <c r="A1" s="12" t="s">
        <v>0</v>
      </c>
    </row>
    <row r="22" spans="5:9" x14ac:dyDescent="0.3">
      <c r="E22" s="23"/>
      <c r="F22" s="23"/>
      <c r="G22" s="23"/>
      <c r="H22" s="23"/>
      <c r="I22" s="23"/>
    </row>
    <row r="23" spans="5:9" x14ac:dyDescent="0.3">
      <c r="E23" s="23"/>
      <c r="F23" s="23"/>
      <c r="G23" s="23"/>
      <c r="H23" s="23"/>
      <c r="I23" s="23"/>
    </row>
    <row r="24" spans="5:9" x14ac:dyDescent="0.3">
      <c r="E24" s="23"/>
      <c r="F24" s="23"/>
      <c r="G24" s="23"/>
      <c r="H24" s="23"/>
      <c r="I24" s="23"/>
    </row>
    <row r="25" spans="5:9" x14ac:dyDescent="0.3">
      <c r="E25" s="23"/>
      <c r="F25" s="23"/>
      <c r="G25" s="23"/>
      <c r="H25" s="23"/>
      <c r="I25" s="23"/>
    </row>
    <row r="26" spans="5:9" x14ac:dyDescent="0.3">
      <c r="E26" s="23"/>
      <c r="F26" s="23"/>
      <c r="G26" s="23"/>
      <c r="H26" s="23"/>
      <c r="I26" s="23"/>
    </row>
    <row r="27" spans="5:9" x14ac:dyDescent="0.3">
      <c r="E27" s="23"/>
      <c r="F27" s="23"/>
      <c r="G27" s="23"/>
      <c r="H27" s="23"/>
      <c r="I27" s="23"/>
    </row>
    <row r="28" spans="5:9" x14ac:dyDescent="0.3">
      <c r="E28" s="23"/>
      <c r="F28" s="23"/>
      <c r="G28" s="23"/>
      <c r="H28" s="23"/>
      <c r="I28" s="23"/>
    </row>
    <row r="29" spans="5:9" x14ac:dyDescent="0.3">
      <c r="E29" s="23"/>
      <c r="F29" s="23"/>
      <c r="G29" s="23"/>
      <c r="H29" s="23"/>
      <c r="I29" s="23"/>
    </row>
  </sheetData>
  <sheetProtection algorithmName="SHA-512" hashValue="l3kgTVLw+ESkpqfHT3IqbdPG60skK7nVlVAtsy3f6zHYRZHBCnLJypKxohn9ddrrBfFN1aieSxgfHtITO7ABIw==" saltValue="6I3vuOZM5dtkQs8eKuLqrA==" spinCount="100000" sheet="1" objects="1" scenarios="1"/>
  <mergeCells count="1">
    <mergeCell ref="E22:I29"/>
  </mergeCells>
  <pageMargins left="0.7" right="0.7" top="0.75" bottom="0.75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O31:S50"/>
  <sheetViews>
    <sheetView showRowColHeaders="0" zoomScale="70" zoomScaleNormal="70" workbookViewId="0"/>
  </sheetViews>
  <sheetFormatPr defaultColWidth="9.109375" defaultRowHeight="14.4" x14ac:dyDescent="0.3"/>
  <cols>
    <col min="1" max="14" width="9.109375" style="10"/>
    <col min="15" max="15" width="10.33203125" style="10" customWidth="1"/>
    <col min="16" max="16" width="9.109375" style="10"/>
    <col min="17" max="17" width="12.5546875" style="10" bestFit="1" customWidth="1"/>
    <col min="18" max="18" width="9.109375" style="10"/>
    <col min="19" max="19" width="20.6640625" style="10" customWidth="1"/>
    <col min="20" max="20" width="17.109375" style="10" customWidth="1"/>
    <col min="21" max="21" width="16.6640625" style="10" customWidth="1"/>
    <col min="22" max="22" width="9.109375" style="10"/>
    <col min="23" max="23" width="20.5546875" style="10" customWidth="1"/>
    <col min="24" max="16384" width="9.109375" style="10"/>
  </cols>
  <sheetData>
    <row r="31" spans="15:19" x14ac:dyDescent="0.3">
      <c r="O31" s="11"/>
      <c r="S31" s="11"/>
    </row>
    <row r="33" spans="19:19" x14ac:dyDescent="0.3">
      <c r="S33" s="11"/>
    </row>
    <row r="50" spans="19:19" x14ac:dyDescent="0.3">
      <c r="S50" s="11"/>
    </row>
  </sheetData>
  <pageMargins left="0.7" right="0.7" top="0.75" bottom="0.75" header="0.3" footer="0.3"/>
  <pageSetup scale="4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6119-672E-4EFE-9EA9-A15FA6ED6DBA}">
  <sheetPr>
    <pageSetUpPr fitToPage="1"/>
  </sheetPr>
  <dimension ref="M12:U45"/>
  <sheetViews>
    <sheetView zoomScale="70" zoomScaleNormal="70" workbookViewId="0">
      <selection activeCell="D4" sqref="D4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7.33203125" style="3" customWidth="1"/>
    <col min="10" max="10" width="23.5546875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12.109375" style="3" customWidth="1"/>
    <col min="19" max="19" width="10.8867187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12" spans="19:20" x14ac:dyDescent="0.3">
      <c r="S12" s="32"/>
      <c r="T12" s="32"/>
    </row>
    <row r="13" spans="19:20" x14ac:dyDescent="0.3">
      <c r="S13" s="32"/>
      <c r="T13" s="32"/>
    </row>
    <row r="21" ht="21" customHeight="1" x14ac:dyDescent="0.3"/>
    <row r="22" ht="33.75" customHeight="1" x14ac:dyDescent="0.3"/>
    <row r="23" ht="27" customHeight="1" x14ac:dyDescent="0.3"/>
    <row r="24" ht="21" customHeight="1" x14ac:dyDescent="0.3"/>
    <row r="25" ht="21" customHeight="1" x14ac:dyDescent="0.3"/>
    <row r="26" ht="21" customHeight="1" x14ac:dyDescent="0.3"/>
    <row r="27" ht="21" customHeight="1" x14ac:dyDescent="0.3"/>
    <row r="28" ht="53.25" customHeight="1" x14ac:dyDescent="0.3"/>
    <row r="29" ht="21" customHeight="1" x14ac:dyDescent="0.3"/>
    <row r="30" ht="25.2" customHeight="1" x14ac:dyDescent="0.3"/>
    <row r="31" ht="22.95" customHeight="1" x14ac:dyDescent="0.3"/>
    <row r="32" ht="21.6" customHeight="1" x14ac:dyDescent="0.3"/>
    <row r="33" spans="13:21" ht="29.25" customHeight="1" x14ac:dyDescent="0.3"/>
    <row r="34" spans="13:21" x14ac:dyDescent="0.3">
      <c r="P34" s="33">
        <f>NORMSINV(0.04)</f>
        <v>-1.7506860712521695</v>
      </c>
      <c r="Q34" s="34"/>
      <c r="R34" s="65"/>
    </row>
    <row r="35" spans="13:21" ht="22.95" customHeight="1" x14ac:dyDescent="0.3">
      <c r="P35" s="35"/>
      <c r="Q35" s="36"/>
      <c r="R35" s="65"/>
    </row>
    <row r="36" spans="13:21" ht="19.2" customHeight="1" x14ac:dyDescent="0.3"/>
    <row r="37" spans="13:21" ht="18" customHeight="1" x14ac:dyDescent="0.3">
      <c r="M37" s="2"/>
    </row>
    <row r="38" spans="13:21" ht="21" customHeight="1" x14ac:dyDescent="0.3">
      <c r="M38" s="4"/>
    </row>
    <row r="39" spans="13:21" x14ac:dyDescent="0.3">
      <c r="M39" s="4"/>
    </row>
    <row r="40" spans="13:21" x14ac:dyDescent="0.3">
      <c r="M40" s="4"/>
    </row>
    <row r="41" spans="13:21" x14ac:dyDescent="0.3">
      <c r="M41" s="4"/>
    </row>
    <row r="42" spans="13:21" x14ac:dyDescent="0.3">
      <c r="M42" s="4"/>
    </row>
    <row r="43" spans="13:21" ht="31.5" customHeight="1" x14ac:dyDescent="0.3">
      <c r="M43" s="4"/>
    </row>
    <row r="44" spans="13:21" x14ac:dyDescent="0.3">
      <c r="M44" s="4"/>
      <c r="R44" s="37">
        <f>-1.7507*2050 +67900</f>
        <v>64311.065000000002</v>
      </c>
      <c r="S44" s="37"/>
      <c r="T44" s="38" t="s">
        <v>9</v>
      </c>
      <c r="U44" s="38"/>
    </row>
    <row r="45" spans="13:21" x14ac:dyDescent="0.3">
      <c r="R45" s="37"/>
      <c r="S45" s="37"/>
      <c r="T45" s="38"/>
      <c r="U45" s="38"/>
    </row>
  </sheetData>
  <mergeCells count="5">
    <mergeCell ref="S12:T13"/>
    <mergeCell ref="P34:Q35"/>
    <mergeCell ref="R44:S45"/>
    <mergeCell ref="T44:U45"/>
    <mergeCell ref="R34:R35"/>
  </mergeCells>
  <pageMargins left="0.7" right="0.7" top="0.75" bottom="0.75" header="0.3" footer="0.3"/>
  <pageSetup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M21:M44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7.33203125" style="3" customWidth="1"/>
    <col min="10" max="10" width="23.5546875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12.109375" style="3" customWidth="1"/>
    <col min="19" max="19" width="10.8867187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21" ht="21" customHeight="1" x14ac:dyDescent="0.3"/>
    <row r="22" ht="33.75" customHeight="1" x14ac:dyDescent="0.3"/>
    <row r="23" ht="27" customHeight="1" x14ac:dyDescent="0.3"/>
    <row r="24" ht="21" customHeight="1" x14ac:dyDescent="0.3"/>
    <row r="25" ht="21" customHeight="1" x14ac:dyDescent="0.3"/>
    <row r="26" ht="21" customHeight="1" x14ac:dyDescent="0.3"/>
    <row r="27" ht="21" customHeight="1" x14ac:dyDescent="0.3"/>
    <row r="28" ht="53.25" customHeight="1" x14ac:dyDescent="0.3"/>
    <row r="29" ht="21" customHeight="1" x14ac:dyDescent="0.3"/>
    <row r="30" ht="25.2" customHeight="1" x14ac:dyDescent="0.3"/>
    <row r="31" ht="22.95" customHeight="1" x14ac:dyDescent="0.3"/>
    <row r="32" ht="21.6" customHeight="1" x14ac:dyDescent="0.3"/>
    <row r="33" spans="13:13" ht="29.25" customHeight="1" x14ac:dyDescent="0.3"/>
    <row r="35" spans="13:13" ht="22.95" customHeight="1" x14ac:dyDescent="0.3"/>
    <row r="36" spans="13:13" ht="19.2" customHeight="1" x14ac:dyDescent="0.3"/>
    <row r="37" spans="13:13" ht="36" customHeight="1" x14ac:dyDescent="0.3">
      <c r="M37" s="2"/>
    </row>
    <row r="38" spans="13:13" ht="33" customHeight="1" x14ac:dyDescent="0.3">
      <c r="M38" s="4"/>
    </row>
    <row r="39" spans="13:13" x14ac:dyDescent="0.3">
      <c r="M39" s="4"/>
    </row>
    <row r="40" spans="13:13" x14ac:dyDescent="0.3">
      <c r="M40" s="4"/>
    </row>
    <row r="41" spans="13:13" x14ac:dyDescent="0.3">
      <c r="M41" s="4"/>
    </row>
    <row r="42" spans="13:13" x14ac:dyDescent="0.3">
      <c r="M42" s="4"/>
    </row>
    <row r="43" spans="13:13" ht="31.5" customHeight="1" x14ac:dyDescent="0.3">
      <c r="M43" s="4"/>
    </row>
    <row r="44" spans="13:13" x14ac:dyDescent="0.3">
      <c r="M44" s="4"/>
    </row>
  </sheetData>
  <pageMargins left="0.7" right="0.7" top="0.75" bottom="0.75" header="0.3" footer="0.3"/>
  <pageSetup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0554-550F-4D37-869C-CAC95C32A4D2}">
  <sheetPr>
    <pageSetUpPr fitToPage="1"/>
  </sheetPr>
  <dimension ref="I24:P62"/>
  <sheetViews>
    <sheetView zoomScale="70" zoomScaleNormal="70" workbookViewId="0">
      <selection activeCell="O60" sqref="O60:P62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25.6640625" style="3" customWidth="1"/>
    <col min="10" max="10" width="21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12.109375" style="3" customWidth="1"/>
    <col min="19" max="19" width="10.8867187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24" spans="13:13" ht="22.95" customHeight="1" x14ac:dyDescent="0.3"/>
    <row r="25" spans="13:13" ht="21.6" customHeight="1" x14ac:dyDescent="0.3"/>
    <row r="28" spans="13:13" ht="22.95" customHeight="1" x14ac:dyDescent="0.3"/>
    <row r="29" spans="13:13" ht="19.2" customHeight="1" x14ac:dyDescent="0.3"/>
    <row r="30" spans="13:13" ht="36" customHeight="1" x14ac:dyDescent="0.3">
      <c r="M30" s="2"/>
    </row>
    <row r="31" spans="13:13" ht="33" customHeight="1" x14ac:dyDescent="0.3">
      <c r="M31" s="4"/>
    </row>
    <row r="32" spans="13:13" x14ac:dyDescent="0.3">
      <c r="M32" s="4"/>
    </row>
    <row r="33" spans="13:13" x14ac:dyDescent="0.3">
      <c r="M33" s="4"/>
    </row>
    <row r="34" spans="13:13" x14ac:dyDescent="0.3">
      <c r="M34" s="4"/>
    </row>
    <row r="35" spans="13:13" x14ac:dyDescent="0.3">
      <c r="M35" s="4"/>
    </row>
    <row r="36" spans="13:13" ht="31.5" customHeight="1" x14ac:dyDescent="0.3">
      <c r="M36" s="4"/>
    </row>
    <row r="37" spans="13:13" x14ac:dyDescent="0.3">
      <c r="M37" s="4"/>
    </row>
    <row r="60" spans="9:16" ht="15" customHeight="1" x14ac:dyDescent="0.3">
      <c r="I60" s="45">
        <f>(31.38-31.2)/(0.4/4)</f>
        <v>1.7999999999999972</v>
      </c>
      <c r="O60" s="39">
        <f>1- _xlfn.NORM.S.DIST(1.8,1)</f>
        <v>3.5930319112925768E-2</v>
      </c>
      <c r="P60" s="40"/>
    </row>
    <row r="61" spans="9:16" ht="15" customHeight="1" x14ac:dyDescent="0.3">
      <c r="I61" s="46"/>
      <c r="O61" s="41"/>
      <c r="P61" s="42"/>
    </row>
    <row r="62" spans="9:16" ht="15" customHeight="1" x14ac:dyDescent="0.3">
      <c r="I62" s="47"/>
      <c r="O62" s="43"/>
      <c r="P62" s="44"/>
    </row>
  </sheetData>
  <mergeCells count="2">
    <mergeCell ref="O60:P62"/>
    <mergeCell ref="I60:I62"/>
  </mergeCells>
  <pageMargins left="0.7" right="0.7" top="0.75" bottom="0.75" header="0.3" footer="0.3"/>
  <pageSetup scale="4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M24:M37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25.6640625" style="3" customWidth="1"/>
    <col min="10" max="10" width="21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12.109375" style="3" customWidth="1"/>
    <col min="19" max="19" width="10.8867187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24" spans="13:13" ht="22.95" customHeight="1" x14ac:dyDescent="0.3"/>
    <row r="25" spans="13:13" ht="21.6" customHeight="1" x14ac:dyDescent="0.3"/>
    <row r="28" spans="13:13" ht="22.95" customHeight="1" x14ac:dyDescent="0.3"/>
    <row r="29" spans="13:13" ht="19.2" customHeight="1" x14ac:dyDescent="0.3"/>
    <row r="30" spans="13:13" ht="36" customHeight="1" x14ac:dyDescent="0.3">
      <c r="M30" s="2"/>
    </row>
    <row r="31" spans="13:13" ht="33" customHeight="1" x14ac:dyDescent="0.3">
      <c r="M31" s="4"/>
    </row>
    <row r="32" spans="13:13" x14ac:dyDescent="0.3">
      <c r="M32" s="4"/>
    </row>
    <row r="33" spans="13:13" x14ac:dyDescent="0.3">
      <c r="M33" s="4"/>
    </row>
    <row r="34" spans="13:13" x14ac:dyDescent="0.3">
      <c r="M34" s="4"/>
    </row>
    <row r="35" spans="13:13" x14ac:dyDescent="0.3">
      <c r="M35" s="4"/>
    </row>
    <row r="36" spans="13:13" ht="31.5" customHeight="1" x14ac:dyDescent="0.3">
      <c r="M36" s="4"/>
    </row>
    <row r="37" spans="13:13" x14ac:dyDescent="0.3">
      <c r="M37" s="4"/>
    </row>
  </sheetData>
  <pageMargins left="0.7" right="0.7" top="0.75" bottom="0.75" header="0.3" footer="0.3"/>
  <pageSetup scale="4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2217-45CF-4473-837A-6317EB521502}">
  <sheetPr>
    <pageSetUpPr fitToPage="1"/>
  </sheetPr>
  <dimension ref="B10:Q73"/>
  <sheetViews>
    <sheetView zoomScale="70" zoomScaleNormal="70" workbookViewId="0">
      <selection activeCell="P13" sqref="P13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2.5546875" style="3" customWidth="1"/>
    <col min="7" max="7" width="19.88671875" style="3" customWidth="1"/>
    <col min="8" max="8" width="26" style="3" customWidth="1"/>
    <col min="9" max="9" width="25.109375" style="3" customWidth="1"/>
    <col min="10" max="10" width="25.554687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3" style="3" customWidth="1"/>
    <col min="17" max="17" width="17" style="3" customWidth="1"/>
    <col min="18" max="18" width="6.33203125" style="3" customWidth="1"/>
    <col min="19" max="19" width="17.33203125" style="3" customWidth="1"/>
    <col min="20" max="20" width="6.332031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10" spans="13:15" ht="25.8" x14ac:dyDescent="0.5">
      <c r="M10" s="48">
        <f>_xlfn.BINOM.DIST(0,5,0.2,0)</f>
        <v>0.32768000000000003</v>
      </c>
      <c r="N10" s="48"/>
      <c r="O10" s="66"/>
    </row>
    <row r="11" spans="13:15" ht="25.8" x14ac:dyDescent="0.5">
      <c r="M11" s="48"/>
      <c r="N11" s="48"/>
      <c r="O11" s="66"/>
    </row>
    <row r="12" spans="13:15" ht="25.8" x14ac:dyDescent="0.5">
      <c r="M12" s="48"/>
      <c r="N12" s="48"/>
      <c r="O12" s="66"/>
    </row>
    <row r="17" spans="13:17" x14ac:dyDescent="0.3">
      <c r="M17" s="48">
        <f>_xlfn.BINOM.DIST(1,5,0.2,0)</f>
        <v>0.40959999999999996</v>
      </c>
      <c r="N17" s="48"/>
    </row>
    <row r="18" spans="13:17" x14ac:dyDescent="0.3">
      <c r="M18" s="48"/>
      <c r="N18" s="48"/>
    </row>
    <row r="19" spans="13:17" x14ac:dyDescent="0.3">
      <c r="M19" s="48"/>
      <c r="N19" s="48"/>
    </row>
    <row r="23" spans="13:17" ht="2.25" customHeight="1" x14ac:dyDescent="0.3"/>
    <row r="24" spans="13:17" ht="42" customHeight="1" x14ac:dyDescent="0.3">
      <c r="P24" s="48">
        <f>5*0.2</f>
        <v>1</v>
      </c>
      <c r="Q24" s="48"/>
    </row>
    <row r="25" spans="13:17" ht="47.4" customHeight="1" x14ac:dyDescent="0.3"/>
    <row r="26" spans="13:17" ht="28.2" customHeight="1" x14ac:dyDescent="0.3"/>
    <row r="27" spans="13:17" ht="25.2" customHeight="1" x14ac:dyDescent="0.3">
      <c r="P27" s="49">
        <f>5*0.2*(1-0.2)</f>
        <v>0.8</v>
      </c>
      <c r="Q27" s="49"/>
    </row>
    <row r="28" spans="13:17" ht="25.95" customHeight="1" x14ac:dyDescent="0.3">
      <c r="P28" s="49"/>
      <c r="Q28" s="49"/>
    </row>
    <row r="29" spans="13:17" ht="21" customHeight="1" x14ac:dyDescent="0.3"/>
    <row r="30" spans="13:17" ht="24" customHeight="1" x14ac:dyDescent="0.3"/>
    <row r="31" spans="13:17" ht="25.2" customHeight="1" x14ac:dyDescent="0.3"/>
    <row r="32" spans="13:17" ht="16.95" customHeight="1" x14ac:dyDescent="0.3"/>
    <row r="33" spans="3:13" ht="19.95" customHeight="1" x14ac:dyDescent="0.3"/>
    <row r="34" spans="3:13" ht="18.600000000000001" customHeight="1" x14ac:dyDescent="0.3"/>
    <row r="35" spans="3:13" ht="18" customHeight="1" x14ac:dyDescent="0.3"/>
    <row r="36" spans="3:13" ht="18" customHeight="1" x14ac:dyDescent="0.3"/>
    <row r="37" spans="3:13" ht="15.6" customHeight="1" x14ac:dyDescent="0.3">
      <c r="F37" s="7"/>
      <c r="G37" s="7"/>
      <c r="H37" s="7"/>
      <c r="I37" s="7"/>
      <c r="J37" s="7"/>
      <c r="K37" s="7"/>
    </row>
    <row r="38" spans="3:13" ht="15.6" customHeight="1" x14ac:dyDescent="0.3">
      <c r="E38" s="7"/>
      <c r="F38" s="7"/>
      <c r="G38" s="7"/>
      <c r="H38" s="7"/>
      <c r="I38" s="7"/>
      <c r="J38" s="7"/>
      <c r="K38" s="7"/>
    </row>
    <row r="39" spans="3:13" x14ac:dyDescent="0.3">
      <c r="E39" s="7"/>
      <c r="F39" s="7"/>
      <c r="G39" s="7"/>
      <c r="H39" s="7"/>
      <c r="I39" s="7"/>
      <c r="J39" s="7"/>
      <c r="K39" s="7"/>
    </row>
    <row r="40" spans="3:13" ht="51.6" customHeight="1" x14ac:dyDescent="0.3">
      <c r="E40" s="7"/>
      <c r="F40" s="7"/>
      <c r="G40" s="7"/>
      <c r="H40" s="7"/>
      <c r="I40" s="7"/>
      <c r="J40" s="7"/>
      <c r="K40" s="7"/>
    </row>
    <row r="41" spans="3:13" ht="24" customHeight="1" x14ac:dyDescent="0.3">
      <c r="E41" s="7"/>
      <c r="F41" s="7"/>
      <c r="G41" s="7"/>
      <c r="H41" s="7"/>
      <c r="I41" s="7"/>
      <c r="J41" s="7"/>
      <c r="K41" s="7"/>
    </row>
    <row r="42" spans="3:13" ht="24.6" customHeight="1" x14ac:dyDescent="0.3">
      <c r="E42" s="7"/>
      <c r="F42" s="7"/>
      <c r="G42" s="7"/>
      <c r="H42" s="7"/>
      <c r="I42" s="7"/>
      <c r="J42" s="7"/>
      <c r="K42" s="7"/>
    </row>
    <row r="43" spans="3:13" ht="22.2" customHeight="1" x14ac:dyDescent="0.3">
      <c r="E43" s="7"/>
      <c r="F43" s="7"/>
      <c r="G43" s="7"/>
      <c r="H43" s="7"/>
      <c r="I43" s="7"/>
      <c r="J43" s="7"/>
      <c r="K43" s="7"/>
    </row>
    <row r="44" spans="3:13" ht="21.6" customHeight="1" x14ac:dyDescent="0.3">
      <c r="E44" s="7"/>
      <c r="F44" s="7"/>
      <c r="G44" s="7"/>
      <c r="H44" s="7"/>
      <c r="I44" s="7"/>
      <c r="J44" s="7"/>
      <c r="K44" s="7"/>
      <c r="M44" s="2"/>
    </row>
    <row r="45" spans="3:13" ht="27.6" customHeight="1" x14ac:dyDescent="0.3">
      <c r="E45" s="7"/>
      <c r="F45" s="7"/>
      <c r="G45" s="7"/>
      <c r="H45" s="7"/>
      <c r="I45" s="7"/>
      <c r="J45" s="7"/>
      <c r="K45" s="7"/>
      <c r="M45" s="4"/>
    </row>
    <row r="46" spans="3:13" x14ac:dyDescent="0.3">
      <c r="C46" s="7"/>
      <c r="D46" s="7"/>
      <c r="E46" s="7"/>
      <c r="F46" s="7"/>
      <c r="G46" s="7"/>
      <c r="H46" s="7"/>
      <c r="I46" s="7"/>
      <c r="J46" s="7"/>
      <c r="K46" s="7"/>
      <c r="M46" s="4"/>
    </row>
    <row r="47" spans="3:13" x14ac:dyDescent="0.3">
      <c r="C47" s="7"/>
      <c r="D47" s="7"/>
      <c r="E47" s="7"/>
      <c r="F47" s="7"/>
      <c r="G47" s="7"/>
      <c r="H47" s="7"/>
      <c r="I47" s="7"/>
      <c r="J47" s="7"/>
      <c r="K47" s="7"/>
      <c r="M47" s="4"/>
    </row>
    <row r="48" spans="3:13" x14ac:dyDescent="0.3">
      <c r="C48" s="7"/>
      <c r="D48" s="7"/>
      <c r="E48" s="7"/>
      <c r="F48" s="7"/>
      <c r="G48" s="7"/>
      <c r="H48" s="7"/>
      <c r="I48" s="7"/>
      <c r="J48" s="7"/>
      <c r="M48" s="4"/>
    </row>
    <row r="49" spans="2:13" ht="15" customHeight="1" x14ac:dyDescent="0.3">
      <c r="C49" s="7"/>
      <c r="D49" s="7"/>
      <c r="E49" s="7"/>
      <c r="F49" s="7"/>
      <c r="G49" s="7"/>
      <c r="H49" s="7"/>
      <c r="I49" s="7"/>
      <c r="J49" s="7"/>
      <c r="M49" s="4"/>
    </row>
    <row r="50" spans="2:13" ht="14.4" customHeight="1" x14ac:dyDescent="0.3">
      <c r="B50" s="6"/>
      <c r="C50" s="7"/>
      <c r="D50" s="7"/>
      <c r="E50" s="7"/>
      <c r="F50" s="7"/>
      <c r="G50" s="7"/>
      <c r="H50" s="7"/>
      <c r="I50" s="7"/>
      <c r="J50" s="7"/>
      <c r="K50" s="7"/>
      <c r="M50" s="4"/>
    </row>
    <row r="51" spans="2:13" ht="14.4" customHeight="1" x14ac:dyDescent="0.3">
      <c r="B51" s="6"/>
      <c r="C51" s="7"/>
      <c r="D51" s="7"/>
      <c r="E51" s="7"/>
      <c r="F51" s="7"/>
      <c r="G51" s="7"/>
      <c r="H51" s="7"/>
      <c r="I51" s="7"/>
      <c r="J51" s="7"/>
      <c r="K51" s="7"/>
      <c r="M51" s="4"/>
    </row>
    <row r="52" spans="2:13" x14ac:dyDescent="0.3">
      <c r="C52" s="7"/>
      <c r="D52" s="7"/>
      <c r="E52" s="7"/>
      <c r="F52" s="7"/>
      <c r="G52" s="7"/>
      <c r="H52" s="7"/>
      <c r="I52" s="7"/>
      <c r="J52" s="7"/>
      <c r="K52" s="7"/>
      <c r="M52" s="4"/>
    </row>
    <row r="53" spans="2:13" x14ac:dyDescent="0.3">
      <c r="C53" s="7"/>
      <c r="D53" s="7"/>
      <c r="E53" s="7"/>
      <c r="F53" s="7"/>
      <c r="G53" s="7"/>
      <c r="H53" s="7"/>
      <c r="I53" s="7"/>
      <c r="J53" s="7"/>
      <c r="K53" s="7"/>
      <c r="M53" s="4"/>
    </row>
    <row r="54" spans="2:13" x14ac:dyDescent="0.3">
      <c r="C54" s="7"/>
      <c r="D54" s="7"/>
      <c r="E54" s="7"/>
      <c r="F54" s="7"/>
      <c r="G54" s="7"/>
      <c r="H54" s="7"/>
      <c r="I54" s="7"/>
      <c r="J54" s="7"/>
      <c r="K54" s="7"/>
    </row>
    <row r="55" spans="2:13" x14ac:dyDescent="0.3">
      <c r="C55" s="7"/>
      <c r="D55" s="7"/>
      <c r="E55" s="7"/>
      <c r="F55" s="7"/>
      <c r="G55" s="7"/>
      <c r="H55" s="7"/>
      <c r="I55" s="7"/>
      <c r="J55" s="7"/>
      <c r="K55" s="7"/>
    </row>
    <row r="56" spans="2:13" x14ac:dyDescent="0.3">
      <c r="C56" s="7"/>
      <c r="D56" s="7"/>
      <c r="E56" s="7"/>
      <c r="F56" s="7"/>
      <c r="G56" s="7"/>
      <c r="H56" s="7"/>
      <c r="I56" s="7"/>
      <c r="J56" s="7"/>
      <c r="K56" s="7"/>
    </row>
    <row r="57" spans="2:13" x14ac:dyDescent="0.3">
      <c r="C57" s="7"/>
      <c r="D57" s="7"/>
      <c r="E57" s="7"/>
      <c r="F57" s="7"/>
      <c r="G57" s="7"/>
      <c r="H57" s="7"/>
      <c r="I57" s="7"/>
      <c r="J57" s="7"/>
      <c r="K57" s="7"/>
    </row>
    <row r="58" spans="2:13" x14ac:dyDescent="0.3">
      <c r="C58" s="7"/>
      <c r="D58" s="7"/>
      <c r="E58" s="7"/>
      <c r="F58" s="7"/>
      <c r="G58" s="7"/>
      <c r="H58" s="7"/>
      <c r="I58" s="7"/>
      <c r="J58" s="7"/>
      <c r="K58" s="7"/>
    </row>
    <row r="59" spans="2:13" x14ac:dyDescent="0.3">
      <c r="C59" s="7"/>
      <c r="D59" s="7"/>
      <c r="E59" s="7"/>
      <c r="F59" s="7"/>
      <c r="G59" s="7"/>
      <c r="H59" s="7"/>
      <c r="I59" s="7"/>
      <c r="J59" s="7"/>
      <c r="K59" s="7"/>
    </row>
    <row r="60" spans="2:13" x14ac:dyDescent="0.3">
      <c r="C60" s="7"/>
      <c r="D60" s="7"/>
      <c r="E60" s="7"/>
      <c r="F60" s="7"/>
      <c r="G60" s="7"/>
      <c r="H60" s="7"/>
      <c r="I60" s="7"/>
      <c r="J60" s="7"/>
      <c r="K60" s="7"/>
    </row>
    <row r="61" spans="2:13" x14ac:dyDescent="0.3">
      <c r="C61" s="7"/>
      <c r="D61" s="7"/>
      <c r="E61" s="7"/>
      <c r="F61" s="7"/>
      <c r="G61" s="7"/>
      <c r="H61" s="7"/>
      <c r="I61" s="7"/>
      <c r="J61" s="7"/>
      <c r="K61" s="7"/>
    </row>
    <row r="62" spans="2:13" x14ac:dyDescent="0.3">
      <c r="C62" s="7"/>
      <c r="D62" s="7"/>
      <c r="E62" s="7"/>
      <c r="F62" s="7"/>
      <c r="G62" s="7"/>
      <c r="H62" s="7"/>
      <c r="I62" s="7"/>
      <c r="J62" s="7"/>
      <c r="K62" s="7"/>
    </row>
    <row r="63" spans="2:13" x14ac:dyDescent="0.3">
      <c r="C63" s="7"/>
      <c r="D63" s="7"/>
      <c r="E63" s="7"/>
      <c r="F63" s="7"/>
      <c r="G63" s="7"/>
      <c r="H63" s="7"/>
      <c r="I63" s="7"/>
      <c r="J63" s="7"/>
      <c r="K63" s="7"/>
    </row>
    <row r="64" spans="2:13" x14ac:dyDescent="0.3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3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3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3">
      <c r="C67" s="7"/>
      <c r="D67" s="7"/>
      <c r="E67" s="7"/>
      <c r="F67" s="7"/>
      <c r="G67" s="7"/>
      <c r="H67" s="7"/>
      <c r="I67" s="7"/>
      <c r="J67" s="7"/>
      <c r="K67" s="7"/>
    </row>
    <row r="68" spans="3:11" ht="15" customHeight="1" x14ac:dyDescent="0.3">
      <c r="C68" s="7"/>
      <c r="D68" s="7"/>
      <c r="E68" s="7"/>
      <c r="F68" s="7"/>
      <c r="G68" s="7"/>
      <c r="H68" s="7"/>
      <c r="I68" s="7"/>
      <c r="J68" s="7"/>
      <c r="K68" s="7"/>
    </row>
    <row r="69" spans="3:11" ht="15" customHeight="1" x14ac:dyDescent="0.3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3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3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3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3">
      <c r="C73" s="7"/>
      <c r="D73" s="7"/>
      <c r="E73" s="7"/>
      <c r="F73" s="7"/>
      <c r="G73" s="7"/>
      <c r="H73" s="7"/>
      <c r="I73" s="7"/>
      <c r="J73" s="7"/>
      <c r="K73" s="7"/>
    </row>
  </sheetData>
  <mergeCells count="4">
    <mergeCell ref="M10:N12"/>
    <mergeCell ref="M17:N19"/>
    <mergeCell ref="P24:Q24"/>
    <mergeCell ref="P27:Q28"/>
  </mergeCells>
  <pageMargins left="0.7" right="0.7" top="0.75" bottom="0.75" header="0.3" footer="0.3"/>
  <pageSetup scale="4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3:M7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2.5546875" style="3" customWidth="1"/>
    <col min="7" max="7" width="19.88671875" style="3" customWidth="1"/>
    <col min="8" max="8" width="26" style="3" customWidth="1"/>
    <col min="9" max="9" width="25.109375" style="3" customWidth="1"/>
    <col min="10" max="10" width="25.554687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3" style="3" customWidth="1"/>
    <col min="17" max="17" width="17" style="3" customWidth="1"/>
    <col min="18" max="18" width="6.33203125" style="3" customWidth="1"/>
    <col min="19" max="19" width="17.33203125" style="3" customWidth="1"/>
    <col min="20" max="20" width="6.332031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23" ht="2.25" customHeight="1" x14ac:dyDescent="0.3"/>
    <row r="24" ht="42" customHeight="1" x14ac:dyDescent="0.3"/>
    <row r="25" ht="47.4" customHeight="1" x14ac:dyDescent="0.3"/>
    <row r="26" ht="28.2" customHeight="1" x14ac:dyDescent="0.3"/>
    <row r="27" ht="25.2" customHeight="1" x14ac:dyDescent="0.3"/>
    <row r="28" ht="25.95" customHeight="1" x14ac:dyDescent="0.3"/>
    <row r="29" ht="21" customHeight="1" x14ac:dyDescent="0.3"/>
    <row r="30" ht="24" customHeight="1" x14ac:dyDescent="0.3"/>
    <row r="31" ht="25.2" customHeight="1" x14ac:dyDescent="0.3"/>
    <row r="32" ht="16.95" customHeight="1" x14ac:dyDescent="0.3"/>
    <row r="33" spans="3:13" ht="19.95" customHeight="1" x14ac:dyDescent="0.3"/>
    <row r="34" spans="3:13" ht="18.600000000000001" customHeight="1" x14ac:dyDescent="0.3"/>
    <row r="35" spans="3:13" ht="18" customHeight="1" x14ac:dyDescent="0.3"/>
    <row r="36" spans="3:13" ht="18" customHeight="1" x14ac:dyDescent="0.3"/>
    <row r="37" spans="3:13" ht="15.6" customHeight="1" x14ac:dyDescent="0.3">
      <c r="F37" s="7"/>
      <c r="G37" s="7"/>
      <c r="H37" s="7"/>
      <c r="I37" s="7"/>
      <c r="J37" s="7"/>
      <c r="K37" s="7"/>
    </row>
    <row r="38" spans="3:13" ht="15.6" customHeight="1" x14ac:dyDescent="0.3">
      <c r="E38" s="7"/>
      <c r="F38" s="7"/>
      <c r="G38" s="7"/>
      <c r="H38" s="7"/>
      <c r="I38" s="7"/>
      <c r="J38" s="7"/>
      <c r="K38" s="7"/>
    </row>
    <row r="39" spans="3:13" x14ac:dyDescent="0.3">
      <c r="E39" s="7"/>
      <c r="F39" s="7"/>
      <c r="G39" s="7"/>
      <c r="H39" s="7"/>
      <c r="I39" s="7"/>
      <c r="J39" s="7"/>
      <c r="K39" s="7"/>
    </row>
    <row r="40" spans="3:13" ht="51.6" customHeight="1" x14ac:dyDescent="0.3">
      <c r="E40" s="7"/>
      <c r="F40" s="7"/>
      <c r="G40" s="7"/>
      <c r="H40" s="7"/>
      <c r="I40" s="7"/>
      <c r="J40" s="7"/>
      <c r="K40" s="7"/>
    </row>
    <row r="41" spans="3:13" ht="24" customHeight="1" x14ac:dyDescent="0.3">
      <c r="E41" s="7"/>
      <c r="F41" s="7"/>
      <c r="G41" s="7"/>
      <c r="H41" s="7"/>
      <c r="I41" s="7"/>
      <c r="J41" s="7"/>
      <c r="K41" s="7"/>
    </row>
    <row r="42" spans="3:13" ht="24.6" customHeight="1" x14ac:dyDescent="0.3">
      <c r="E42" s="7"/>
      <c r="F42" s="7"/>
      <c r="G42" s="7"/>
      <c r="H42" s="7"/>
      <c r="I42" s="7"/>
      <c r="J42" s="7"/>
      <c r="K42" s="7"/>
    </row>
    <row r="43" spans="3:13" ht="22.2" customHeight="1" x14ac:dyDescent="0.3">
      <c r="E43" s="7"/>
      <c r="F43" s="7"/>
      <c r="G43" s="7"/>
      <c r="H43" s="7"/>
      <c r="I43" s="7"/>
      <c r="J43" s="7"/>
      <c r="K43" s="7"/>
    </row>
    <row r="44" spans="3:13" ht="21.6" customHeight="1" x14ac:dyDescent="0.3">
      <c r="E44" s="7"/>
      <c r="F44" s="7"/>
      <c r="G44" s="7"/>
      <c r="H44" s="7"/>
      <c r="I44" s="7"/>
      <c r="J44" s="7"/>
      <c r="K44" s="7"/>
      <c r="M44" s="2"/>
    </row>
    <row r="45" spans="3:13" ht="27.6" customHeight="1" x14ac:dyDescent="0.3">
      <c r="E45" s="7"/>
      <c r="F45" s="7"/>
      <c r="G45" s="7"/>
      <c r="H45" s="7"/>
      <c r="I45" s="7"/>
      <c r="J45" s="7"/>
      <c r="K45" s="7"/>
      <c r="M45" s="4"/>
    </row>
    <row r="46" spans="3:13" x14ac:dyDescent="0.3">
      <c r="C46" s="7"/>
      <c r="D46" s="7"/>
      <c r="E46" s="7"/>
      <c r="F46" s="7"/>
      <c r="G46" s="7"/>
      <c r="H46" s="7"/>
      <c r="I46" s="7"/>
      <c r="J46" s="7"/>
      <c r="K46" s="7"/>
      <c r="M46" s="4"/>
    </row>
    <row r="47" spans="3:13" x14ac:dyDescent="0.3">
      <c r="C47" s="7"/>
      <c r="D47" s="7"/>
      <c r="E47" s="7"/>
      <c r="F47" s="7"/>
      <c r="G47" s="7"/>
      <c r="H47" s="7"/>
      <c r="I47" s="7"/>
      <c r="J47" s="7"/>
      <c r="K47" s="7"/>
      <c r="M47" s="4"/>
    </row>
    <row r="48" spans="3:13" x14ac:dyDescent="0.3">
      <c r="C48" s="7"/>
      <c r="D48" s="7"/>
      <c r="E48" s="7"/>
      <c r="F48" s="7"/>
      <c r="G48" s="7"/>
      <c r="H48" s="7"/>
      <c r="I48" s="7"/>
      <c r="J48" s="7"/>
      <c r="M48" s="4"/>
    </row>
    <row r="49" spans="2:13" ht="15" customHeight="1" x14ac:dyDescent="0.3">
      <c r="C49" s="7"/>
      <c r="D49" s="7"/>
      <c r="E49" s="7"/>
      <c r="F49" s="7"/>
      <c r="G49" s="7"/>
      <c r="H49" s="7"/>
      <c r="I49" s="7"/>
      <c r="J49" s="7"/>
      <c r="M49" s="4"/>
    </row>
    <row r="50" spans="2:13" ht="14.4" customHeight="1" x14ac:dyDescent="0.3">
      <c r="B50" s="6"/>
      <c r="C50" s="7"/>
      <c r="D50" s="7"/>
      <c r="E50" s="7"/>
      <c r="F50" s="7"/>
      <c r="G50" s="7"/>
      <c r="H50" s="7"/>
      <c r="I50" s="7"/>
      <c r="J50" s="7"/>
      <c r="K50" s="7"/>
      <c r="M50" s="4"/>
    </row>
    <row r="51" spans="2:13" ht="14.4" customHeight="1" x14ac:dyDescent="0.3">
      <c r="B51" s="6"/>
      <c r="C51" s="7"/>
      <c r="D51" s="7"/>
      <c r="E51" s="7"/>
      <c r="F51" s="7"/>
      <c r="G51" s="7"/>
      <c r="H51" s="7"/>
      <c r="I51" s="7"/>
      <c r="J51" s="7"/>
      <c r="K51" s="7"/>
      <c r="M51" s="4"/>
    </row>
    <row r="52" spans="2:13" x14ac:dyDescent="0.3">
      <c r="C52" s="7"/>
      <c r="D52" s="7"/>
      <c r="E52" s="7"/>
      <c r="F52" s="7"/>
      <c r="G52" s="7"/>
      <c r="H52" s="7"/>
      <c r="I52" s="7"/>
      <c r="J52" s="7"/>
      <c r="K52" s="7"/>
      <c r="M52" s="4"/>
    </row>
    <row r="53" spans="2:13" x14ac:dyDescent="0.3">
      <c r="C53" s="7"/>
      <c r="D53" s="7"/>
      <c r="E53" s="7"/>
      <c r="F53" s="7"/>
      <c r="G53" s="7"/>
      <c r="H53" s="7"/>
      <c r="I53" s="7"/>
      <c r="J53" s="7"/>
      <c r="K53" s="7"/>
      <c r="M53" s="4"/>
    </row>
    <row r="54" spans="2:13" x14ac:dyDescent="0.3">
      <c r="C54" s="7"/>
      <c r="D54" s="7"/>
      <c r="E54" s="7"/>
      <c r="F54" s="7"/>
      <c r="G54" s="7"/>
      <c r="H54" s="7"/>
      <c r="I54" s="7"/>
      <c r="J54" s="7"/>
      <c r="K54" s="7"/>
    </row>
    <row r="55" spans="2:13" x14ac:dyDescent="0.3">
      <c r="C55" s="7"/>
      <c r="D55" s="7"/>
      <c r="E55" s="7"/>
      <c r="F55" s="7"/>
      <c r="G55" s="7"/>
      <c r="H55" s="7"/>
      <c r="I55" s="7"/>
      <c r="J55" s="7"/>
      <c r="K55" s="7"/>
    </row>
    <row r="56" spans="2:13" x14ac:dyDescent="0.3">
      <c r="C56" s="7"/>
      <c r="D56" s="7"/>
      <c r="E56" s="7"/>
      <c r="F56" s="7"/>
      <c r="G56" s="7"/>
      <c r="H56" s="7"/>
      <c r="I56" s="7"/>
      <c r="J56" s="7"/>
      <c r="K56" s="7"/>
    </row>
    <row r="57" spans="2:13" x14ac:dyDescent="0.3">
      <c r="C57" s="7"/>
      <c r="D57" s="7"/>
      <c r="E57" s="7"/>
      <c r="F57" s="7"/>
      <c r="G57" s="7"/>
      <c r="H57" s="7"/>
      <c r="I57" s="7"/>
      <c r="J57" s="7"/>
      <c r="K57" s="7"/>
    </row>
    <row r="58" spans="2:13" x14ac:dyDescent="0.3">
      <c r="C58" s="7"/>
      <c r="D58" s="7"/>
      <c r="E58" s="7"/>
      <c r="F58" s="7"/>
      <c r="G58" s="7"/>
      <c r="H58" s="7"/>
      <c r="I58" s="7"/>
      <c r="J58" s="7"/>
      <c r="K58" s="7"/>
    </row>
    <row r="59" spans="2:13" x14ac:dyDescent="0.3">
      <c r="C59" s="7"/>
      <c r="D59" s="7"/>
      <c r="E59" s="7"/>
      <c r="F59" s="7"/>
      <c r="G59" s="7"/>
      <c r="H59" s="7"/>
      <c r="I59" s="7"/>
      <c r="J59" s="7"/>
      <c r="K59" s="7"/>
    </row>
    <row r="60" spans="2:13" x14ac:dyDescent="0.3">
      <c r="C60" s="7"/>
      <c r="D60" s="7"/>
      <c r="E60" s="7"/>
      <c r="F60" s="7"/>
      <c r="G60" s="7"/>
      <c r="H60" s="7"/>
      <c r="I60" s="7"/>
      <c r="J60" s="7"/>
      <c r="K60" s="7"/>
    </row>
    <row r="61" spans="2:13" x14ac:dyDescent="0.3">
      <c r="C61" s="7"/>
      <c r="D61" s="7"/>
      <c r="E61" s="7"/>
      <c r="F61" s="7"/>
      <c r="G61" s="7"/>
      <c r="H61" s="7"/>
      <c r="I61" s="7"/>
      <c r="J61" s="7"/>
      <c r="K61" s="7"/>
    </row>
    <row r="62" spans="2:13" x14ac:dyDescent="0.3">
      <c r="C62" s="7"/>
      <c r="D62" s="7"/>
      <c r="E62" s="7"/>
      <c r="F62" s="7"/>
      <c r="G62" s="7"/>
      <c r="H62" s="7"/>
      <c r="I62" s="7"/>
      <c r="J62" s="7"/>
      <c r="K62" s="7"/>
    </row>
    <row r="63" spans="2:13" x14ac:dyDescent="0.3">
      <c r="C63" s="7"/>
      <c r="D63" s="7"/>
      <c r="E63" s="7"/>
      <c r="F63" s="7"/>
      <c r="G63" s="7"/>
      <c r="H63" s="7"/>
      <c r="I63" s="7"/>
      <c r="J63" s="7"/>
      <c r="K63" s="7"/>
    </row>
    <row r="64" spans="2:13" x14ac:dyDescent="0.3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3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3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3">
      <c r="C67" s="7"/>
      <c r="D67" s="7"/>
      <c r="E67" s="7"/>
      <c r="F67" s="7"/>
      <c r="G67" s="7"/>
      <c r="H67" s="7"/>
      <c r="I67" s="7"/>
      <c r="J67" s="7"/>
      <c r="K67" s="7"/>
    </row>
    <row r="68" spans="3:11" ht="15" customHeight="1" x14ac:dyDescent="0.3">
      <c r="C68" s="7"/>
      <c r="D68" s="7"/>
      <c r="E68" s="7"/>
      <c r="F68" s="7"/>
      <c r="G68" s="7"/>
      <c r="H68" s="7"/>
      <c r="I68" s="7"/>
      <c r="J68" s="7"/>
      <c r="K68" s="7"/>
    </row>
    <row r="69" spans="3:11" ht="15" customHeight="1" x14ac:dyDescent="0.3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3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3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3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3">
      <c r="C73" s="7"/>
      <c r="D73" s="7"/>
      <c r="E73" s="7"/>
      <c r="F73" s="7"/>
      <c r="G73" s="7"/>
      <c r="H73" s="7"/>
      <c r="I73" s="7"/>
      <c r="J73" s="7"/>
      <c r="K73" s="7"/>
    </row>
  </sheetData>
  <pageMargins left="0.7" right="0.7" top="0.75" bottom="0.75" header="0.3" footer="0.3"/>
  <pageSetup scale="4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C70D-C979-4041-87EF-233A3AE8D41C}">
  <sheetPr>
    <pageSetUpPr fitToPage="1"/>
  </sheetPr>
  <dimension ref="J14:P59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0.1093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2" width="16.6640625" style="3" customWidth="1"/>
    <col min="13" max="13" width="9.33203125" style="3" customWidth="1"/>
    <col min="14" max="14" width="9" style="3" customWidth="1"/>
    <col min="15" max="15" width="11.44140625" style="3" customWidth="1"/>
    <col min="16" max="16" width="12.88671875" style="3" customWidth="1"/>
    <col min="17" max="18" width="10.33203125" style="3" customWidth="1"/>
    <col min="19" max="20" width="9.33203125" style="3" customWidth="1"/>
    <col min="21" max="16384" width="9.109375" style="3"/>
  </cols>
  <sheetData>
    <row r="14" spans="15:16" x14ac:dyDescent="0.3">
      <c r="O14" s="50">
        <f>_xlfn.BINOM.DIST(0,6,0.05,0)</f>
        <v>0.73509189062500002</v>
      </c>
      <c r="P14" s="50"/>
    </row>
    <row r="15" spans="15:16" x14ac:dyDescent="0.3">
      <c r="O15" s="50"/>
      <c r="P15" s="50"/>
    </row>
    <row r="16" spans="15:16" x14ac:dyDescent="0.3">
      <c r="O16" s="50"/>
      <c r="P16" s="50"/>
    </row>
    <row r="17" spans="15:16" x14ac:dyDescent="0.3">
      <c r="O17" s="18"/>
      <c r="P17" s="18"/>
    </row>
    <row r="18" spans="15:16" x14ac:dyDescent="0.3">
      <c r="O18" s="50">
        <f>_xlfn.BINOM.DIST(1,6,0.05,0)</f>
        <v>0.23213428125000005</v>
      </c>
      <c r="P18" s="50"/>
    </row>
    <row r="19" spans="15:16" x14ac:dyDescent="0.3">
      <c r="O19" s="50"/>
      <c r="P19" s="50"/>
    </row>
    <row r="20" spans="15:16" x14ac:dyDescent="0.3">
      <c r="O20" s="50"/>
      <c r="P20" s="50"/>
    </row>
    <row r="21" spans="15:16" x14ac:dyDescent="0.3">
      <c r="O21" s="18"/>
      <c r="P21" s="18"/>
    </row>
    <row r="22" spans="15:16" x14ac:dyDescent="0.3">
      <c r="O22" s="50">
        <f>_xlfn.BINOM.DIST(2,6,0.05,0)</f>
        <v>3.0543984375000006E-2</v>
      </c>
      <c r="P22" s="50"/>
    </row>
    <row r="23" spans="15:16" x14ac:dyDescent="0.3">
      <c r="O23" s="50"/>
      <c r="P23" s="50"/>
    </row>
    <row r="24" spans="15:16" x14ac:dyDescent="0.3">
      <c r="O24" s="50"/>
      <c r="P24" s="50"/>
    </row>
    <row r="25" spans="15:16" x14ac:dyDescent="0.3">
      <c r="O25" s="18"/>
      <c r="P25" s="18"/>
    </row>
    <row r="26" spans="15:16" x14ac:dyDescent="0.3">
      <c r="O26" s="50">
        <f>_xlfn.BINOM.DIST(3,6,0.05,0)</f>
        <v>2.1434375000000008E-3</v>
      </c>
      <c r="P26" s="50"/>
    </row>
    <row r="27" spans="15:16" x14ac:dyDescent="0.3">
      <c r="O27" s="50"/>
      <c r="P27" s="50"/>
    </row>
    <row r="28" spans="15:16" ht="21" customHeight="1" x14ac:dyDescent="0.3">
      <c r="O28" s="50"/>
      <c r="P28" s="50"/>
    </row>
    <row r="29" spans="15:16" ht="21" customHeight="1" x14ac:dyDescent="0.3">
      <c r="O29" s="18"/>
      <c r="P29" s="18"/>
    </row>
    <row r="30" spans="15:16" ht="21" customHeight="1" x14ac:dyDescent="0.3">
      <c r="O30" s="50">
        <f>_xlfn.BINOM.DIST(4,6,0.05,0)</f>
        <v>8.4609375000000049E-5</v>
      </c>
      <c r="P30" s="50"/>
    </row>
    <row r="31" spans="15:16" ht="21" customHeight="1" x14ac:dyDescent="0.3">
      <c r="O31" s="50"/>
      <c r="P31" s="50"/>
    </row>
    <row r="32" spans="15:16" ht="21" customHeight="1" x14ac:dyDescent="0.3"/>
    <row r="33" spans="10:16" ht="21" customHeight="1" x14ac:dyDescent="0.3">
      <c r="O33" s="50">
        <f>_xlfn.BINOM.DIST(5,6,0.05,0)</f>
        <v>1.7812500000000005E-6</v>
      </c>
      <c r="P33" s="50"/>
    </row>
    <row r="34" spans="10:16" ht="21" customHeight="1" x14ac:dyDescent="0.3">
      <c r="O34" s="50"/>
      <c r="P34" s="50"/>
    </row>
    <row r="35" spans="10:16" ht="23.4" customHeight="1" x14ac:dyDescent="0.3">
      <c r="O35" s="18"/>
      <c r="P35" s="18"/>
    </row>
    <row r="36" spans="10:16" ht="21" customHeight="1" x14ac:dyDescent="0.3">
      <c r="J36" s="49">
        <f>6*0.05</f>
        <v>0.30000000000000004</v>
      </c>
      <c r="K36" s="49"/>
      <c r="O36" s="50">
        <f>_xlfn.BINOM.DIST(6,6,0.05,0)</f>
        <v>1.5624999999999999E-8</v>
      </c>
      <c r="P36" s="50"/>
    </row>
    <row r="37" spans="10:16" ht="25.2" customHeight="1" x14ac:dyDescent="0.3">
      <c r="J37" s="49"/>
      <c r="K37" s="49"/>
      <c r="O37" s="50"/>
      <c r="P37" s="50"/>
    </row>
    <row r="38" spans="10:16" ht="22.95" customHeight="1" x14ac:dyDescent="0.3"/>
    <row r="39" spans="10:16" ht="21.6" customHeight="1" x14ac:dyDescent="0.3"/>
    <row r="40" spans="10:16" x14ac:dyDescent="0.3">
      <c r="J40" s="50">
        <f>6*0.05*0.95</f>
        <v>0.28500000000000003</v>
      </c>
      <c r="K40" s="50"/>
    </row>
    <row r="41" spans="10:16" ht="22.95" customHeight="1" x14ac:dyDescent="0.3">
      <c r="J41" s="50"/>
      <c r="K41" s="50"/>
    </row>
    <row r="42" spans="10:16" ht="18.600000000000001" customHeight="1" x14ac:dyDescent="0.3"/>
    <row r="43" spans="10:16" ht="18.600000000000001" customHeight="1" x14ac:dyDescent="0.3"/>
    <row r="44" spans="10:16" ht="19.2" customHeight="1" x14ac:dyDescent="0.3"/>
    <row r="45" spans="10:16" ht="16.95" customHeight="1" x14ac:dyDescent="0.3"/>
    <row r="46" spans="10:16" ht="15" customHeight="1" x14ac:dyDescent="0.3"/>
    <row r="57" ht="14.4" customHeight="1" x14ac:dyDescent="0.3"/>
    <row r="58" ht="14.4" customHeight="1" x14ac:dyDescent="0.3"/>
    <row r="59" ht="14.4" customHeight="1" x14ac:dyDescent="0.3"/>
  </sheetData>
  <mergeCells count="9">
    <mergeCell ref="J40:K41"/>
    <mergeCell ref="O33:P34"/>
    <mergeCell ref="O30:P31"/>
    <mergeCell ref="O36:P37"/>
    <mergeCell ref="O14:P16"/>
    <mergeCell ref="O18:P20"/>
    <mergeCell ref="O22:P24"/>
    <mergeCell ref="O26:P28"/>
    <mergeCell ref="J36:K37"/>
  </mergeCells>
  <pageMargins left="0.7" right="0.7" top="0.75" bottom="0.75" header="0.3" footer="0.3"/>
  <pageSetup scale="4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M25:M58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0.1093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3.109375" style="3" customWidth="1"/>
    <col min="16" max="16" width="9.33203125" style="3" customWidth="1"/>
    <col min="17" max="17" width="9" style="3" customWidth="1"/>
    <col min="18" max="18" width="11.44140625" style="3" customWidth="1"/>
    <col min="19" max="19" width="12.88671875" style="3" customWidth="1"/>
    <col min="20" max="21" width="10.33203125" style="3" customWidth="1"/>
    <col min="22" max="23" width="9.33203125" style="3" customWidth="1"/>
    <col min="24" max="16384" width="9.109375" style="3"/>
  </cols>
  <sheetData>
    <row r="25" ht="21" customHeight="1" x14ac:dyDescent="0.3"/>
    <row r="26" ht="21" customHeight="1" x14ac:dyDescent="0.3"/>
    <row r="27" ht="21" customHeight="1" x14ac:dyDescent="0.3"/>
    <row r="28" ht="21" customHeight="1" x14ac:dyDescent="0.3"/>
    <row r="29" ht="21" customHeight="1" x14ac:dyDescent="0.3"/>
    <row r="30" ht="21" customHeight="1" x14ac:dyDescent="0.3"/>
    <row r="31" ht="21" customHeight="1" x14ac:dyDescent="0.3"/>
    <row r="32" ht="21" customHeight="1" x14ac:dyDescent="0.3"/>
    <row r="33" spans="13:13" ht="24.6" customHeight="1" x14ac:dyDescent="0.3"/>
    <row r="34" spans="13:13" ht="23.4" customHeight="1" x14ac:dyDescent="0.3"/>
    <row r="35" spans="13:13" ht="21" customHeight="1" x14ac:dyDescent="0.3"/>
    <row r="36" spans="13:13" ht="25.2" customHeight="1" x14ac:dyDescent="0.3"/>
    <row r="37" spans="13:13" ht="22.95" customHeight="1" x14ac:dyDescent="0.3"/>
    <row r="38" spans="13:13" ht="21.6" customHeight="1" x14ac:dyDescent="0.3"/>
    <row r="40" spans="13:13" ht="22.95" customHeight="1" x14ac:dyDescent="0.3"/>
    <row r="41" spans="13:13" ht="18.600000000000001" customHeight="1" x14ac:dyDescent="0.3"/>
    <row r="42" spans="13:13" ht="18.600000000000001" customHeight="1" x14ac:dyDescent="0.3"/>
    <row r="43" spans="13:13" ht="19.2" customHeight="1" x14ac:dyDescent="0.3"/>
    <row r="44" spans="13:13" ht="16.95" customHeight="1" x14ac:dyDescent="0.3">
      <c r="M44" s="2"/>
    </row>
    <row r="45" spans="13:13" ht="15" customHeight="1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50" spans="13:13" x14ac:dyDescent="0.3">
      <c r="M50" s="4"/>
    </row>
    <row r="51" spans="13:13" x14ac:dyDescent="0.3">
      <c r="M51" s="4"/>
    </row>
    <row r="56" spans="13:13" ht="14.4" customHeight="1" x14ac:dyDescent="0.3"/>
    <row r="57" spans="13:13" ht="14.4" customHeight="1" x14ac:dyDescent="0.3"/>
    <row r="58" spans="13:13" ht="14.4" customHeight="1" x14ac:dyDescent="0.3"/>
  </sheetData>
  <pageMargins left="0.7" right="0.7" top="0.75" bottom="0.75" header="0.3" footer="0.3"/>
  <pageSetup scale="4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E66C8-B73D-44FB-990F-443294B08B68}">
  <sheetPr>
    <pageSetUpPr fitToPage="1"/>
  </sheetPr>
  <dimension ref="C10:S70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13.44140625" style="3" customWidth="1"/>
    <col min="6" max="6" width="12.5546875" style="3" customWidth="1"/>
    <col min="7" max="7" width="19.88671875" style="3" customWidth="1"/>
    <col min="8" max="8" width="26.6640625" style="3" customWidth="1"/>
    <col min="9" max="9" width="16" style="3" customWidth="1"/>
    <col min="10" max="10" width="16.33203125" style="3" customWidth="1"/>
    <col min="11" max="11" width="13.88671875" style="3" customWidth="1"/>
    <col min="12" max="12" width="11.88671875" style="3" customWidth="1"/>
    <col min="13" max="13" width="11.5546875" style="3" customWidth="1"/>
    <col min="14" max="14" width="10.5546875" style="3" customWidth="1"/>
    <col min="15" max="15" width="6.33203125" style="3" customWidth="1"/>
    <col min="16" max="16" width="8.33203125" style="3" customWidth="1"/>
    <col min="17" max="17" width="9.109375" style="3"/>
    <col min="18" max="18" width="7.44140625" style="3" customWidth="1"/>
    <col min="19" max="19" width="9.109375" style="3"/>
    <col min="20" max="20" width="11.5546875" style="3" customWidth="1"/>
    <col min="21" max="21" width="17.109375" style="3" customWidth="1"/>
    <col min="22" max="22" width="10.5546875" style="3" customWidth="1"/>
    <col min="23" max="16384" width="9.109375" style="3"/>
  </cols>
  <sheetData>
    <row r="10" spans="9:19" x14ac:dyDescent="0.3">
      <c r="Q10" s="51">
        <f>30*0.01</f>
        <v>0.3</v>
      </c>
      <c r="R10" s="52"/>
      <c r="S10" s="53"/>
    </row>
    <row r="11" spans="9:19" ht="15" customHeight="1" x14ac:dyDescent="0.3">
      <c r="Q11" s="54"/>
      <c r="R11" s="55"/>
      <c r="S11" s="56"/>
    </row>
    <row r="13" spans="9:19" ht="31.8" x14ac:dyDescent="0.5">
      <c r="I13" s="13"/>
    </row>
    <row r="16" spans="9:19" x14ac:dyDescent="0.3">
      <c r="Q16" s="51">
        <f>_xlfn.POISSON.DIST(0,0.3,0)</f>
        <v>0.74081822068171788</v>
      </c>
      <c r="R16" s="52"/>
      <c r="S16" s="53"/>
    </row>
    <row r="17" spans="17:19" x14ac:dyDescent="0.3">
      <c r="Q17" s="54"/>
      <c r="R17" s="55"/>
      <c r="S17" s="56"/>
    </row>
    <row r="18" spans="17:19" ht="27.75" customHeight="1" x14ac:dyDescent="0.3"/>
    <row r="19" spans="17:19" ht="30" customHeight="1" x14ac:dyDescent="0.3"/>
    <row r="20" spans="17:19" ht="27" customHeight="1" x14ac:dyDescent="0.3">
      <c r="Q20" s="57">
        <f>1- _xlfn.POISSON.DIST(0,0.3,0)</f>
        <v>0.25918177931828212</v>
      </c>
      <c r="R20" s="58"/>
      <c r="S20" s="59"/>
    </row>
    <row r="21" spans="17:19" x14ac:dyDescent="0.3">
      <c r="Q21" s="60"/>
      <c r="R21" s="61"/>
      <c r="S21" s="62"/>
    </row>
    <row r="22" spans="17:19" ht="22.5" customHeight="1" x14ac:dyDescent="0.3"/>
    <row r="23" spans="17:19" ht="23.25" customHeight="1" x14ac:dyDescent="0.3"/>
    <row r="24" spans="17:19" ht="25.2" customHeight="1" x14ac:dyDescent="0.3"/>
    <row r="25" spans="17:19" ht="25.95" customHeight="1" x14ac:dyDescent="0.3"/>
    <row r="26" spans="17:19" ht="21" customHeight="1" x14ac:dyDescent="0.3"/>
    <row r="27" spans="17:19" ht="24" customHeight="1" x14ac:dyDescent="0.3"/>
    <row r="28" spans="17:19" ht="25.2" customHeight="1" x14ac:dyDescent="0.3"/>
    <row r="29" spans="17:19" ht="23.25" customHeight="1" x14ac:dyDescent="0.3"/>
    <row r="30" spans="17:19" ht="24" customHeight="1" x14ac:dyDescent="0.3"/>
    <row r="31" spans="17:19" ht="27.75" customHeight="1" x14ac:dyDescent="0.3"/>
    <row r="32" spans="17:19" ht="18" customHeight="1" x14ac:dyDescent="0.3"/>
    <row r="33" ht="28.5" customHeight="1" x14ac:dyDescent="0.3"/>
    <row r="34" ht="15.6" customHeight="1" x14ac:dyDescent="0.3"/>
    <row r="35" ht="15.6" customHeight="1" x14ac:dyDescent="0.3"/>
    <row r="37" ht="27.75" customHeight="1" x14ac:dyDescent="0.3"/>
    <row r="38" ht="24" customHeight="1" x14ac:dyDescent="0.3"/>
    <row r="39" ht="24.6" customHeight="1" x14ac:dyDescent="0.3"/>
    <row r="40" ht="22.2" customHeight="1" x14ac:dyDescent="0.3"/>
    <row r="41" ht="21.6" customHeight="1" x14ac:dyDescent="0.3"/>
    <row r="42" ht="27.6" customHeight="1" x14ac:dyDescent="0.3"/>
    <row r="46" ht="15" customHeight="1" x14ac:dyDescent="0.3"/>
    <row r="47" ht="14.4" customHeight="1" x14ac:dyDescent="0.3"/>
    <row r="48" ht="14.4" customHeight="1" x14ac:dyDescent="0.3"/>
    <row r="50" spans="3:8" x14ac:dyDescent="0.3">
      <c r="C50" s="7"/>
      <c r="D50" s="7"/>
      <c r="E50" s="7"/>
    </row>
    <row r="51" spans="3:8" x14ac:dyDescent="0.3">
      <c r="C51" s="7"/>
      <c r="D51" s="7"/>
      <c r="E51" s="7"/>
      <c r="F51" s="7"/>
      <c r="G51" s="7"/>
      <c r="H51" s="7"/>
    </row>
    <row r="52" spans="3:8" x14ac:dyDescent="0.3">
      <c r="C52" s="7"/>
      <c r="D52" s="7"/>
      <c r="E52" s="7"/>
      <c r="F52" s="7"/>
      <c r="G52" s="7"/>
      <c r="H52" s="7"/>
    </row>
    <row r="53" spans="3:8" x14ac:dyDescent="0.3">
      <c r="C53" s="7"/>
      <c r="D53" s="7"/>
      <c r="E53" s="7"/>
      <c r="F53" s="7"/>
      <c r="G53" s="7"/>
      <c r="H53" s="7"/>
    </row>
    <row r="54" spans="3:8" x14ac:dyDescent="0.3">
      <c r="C54" s="7"/>
      <c r="D54" s="7"/>
      <c r="E54" s="7"/>
      <c r="F54" s="7"/>
      <c r="G54" s="7"/>
      <c r="H54" s="7"/>
    </row>
    <row r="55" spans="3:8" x14ac:dyDescent="0.3">
      <c r="C55" s="7"/>
      <c r="D55" s="7"/>
    </row>
    <row r="56" spans="3:8" x14ac:dyDescent="0.3">
      <c r="C56" s="7"/>
      <c r="D56" s="7"/>
    </row>
    <row r="57" spans="3:8" x14ac:dyDescent="0.3">
      <c r="C57" s="7"/>
      <c r="D57" s="7"/>
    </row>
    <row r="63" spans="3:8" x14ac:dyDescent="0.3">
      <c r="F63" s="7"/>
      <c r="G63" s="7"/>
      <c r="H63" s="7"/>
    </row>
    <row r="64" spans="3:8" x14ac:dyDescent="0.3">
      <c r="F64" s="7"/>
      <c r="G64" s="7"/>
      <c r="H64" s="7"/>
    </row>
    <row r="65" spans="3:8" ht="15" customHeight="1" x14ac:dyDescent="0.3">
      <c r="F65" s="7"/>
      <c r="G65" s="7"/>
      <c r="H65" s="7"/>
    </row>
    <row r="66" spans="3:8" ht="15" customHeight="1" x14ac:dyDescent="0.3">
      <c r="F66" s="7"/>
      <c r="G66" s="7"/>
      <c r="H66" s="7"/>
    </row>
    <row r="67" spans="3:8" x14ac:dyDescent="0.3">
      <c r="F67" s="7"/>
      <c r="G67" s="7"/>
      <c r="H67" s="7"/>
    </row>
    <row r="68" spans="3:8" x14ac:dyDescent="0.3">
      <c r="F68" s="7"/>
      <c r="G68" s="7"/>
      <c r="H68" s="7"/>
    </row>
    <row r="69" spans="3:8" x14ac:dyDescent="0.3">
      <c r="F69" s="7"/>
      <c r="G69" s="7"/>
      <c r="H69" s="7"/>
    </row>
    <row r="70" spans="3:8" x14ac:dyDescent="0.3">
      <c r="C70" s="7"/>
      <c r="D70" s="7"/>
      <c r="E70" s="7"/>
      <c r="F70" s="7"/>
      <c r="G70" s="7"/>
      <c r="H70" s="7"/>
    </row>
  </sheetData>
  <mergeCells count="3">
    <mergeCell ref="Q16:S17"/>
    <mergeCell ref="Q20:S21"/>
    <mergeCell ref="Q10:S11"/>
  </mergeCells>
  <pageMargins left="0.7" right="0.7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8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>
    <row r="1" spans="1:27" x14ac:dyDescent="0.3">
      <c r="A1" s="1" t="s">
        <v>0</v>
      </c>
    </row>
    <row r="14" spans="1:27" x14ac:dyDescent="0.3"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x14ac:dyDescent="0.3"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3"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1:27" x14ac:dyDescent="0.3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1:27" x14ac:dyDescent="0.3"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1:27" x14ac:dyDescent="0.3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1:27" x14ac:dyDescent="0.3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1:27" x14ac:dyDescent="0.3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1:27" x14ac:dyDescent="0.3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1:27" x14ac:dyDescent="0.3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1:27" x14ac:dyDescent="0.3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1:27" x14ac:dyDescent="0.3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1:27" x14ac:dyDescent="0.3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1:27" x14ac:dyDescent="0.3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1:27" x14ac:dyDescent="0.3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1:27" x14ac:dyDescent="0.3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1:27" x14ac:dyDescent="0.3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1:27" x14ac:dyDescent="0.3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1:27" x14ac:dyDescent="0.3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1:27" x14ac:dyDescent="0.3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1:27" x14ac:dyDescent="0.3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1:27" x14ac:dyDescent="0.3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1:27" x14ac:dyDescent="0.3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1:27" x14ac:dyDescent="0.3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1:27" x14ac:dyDescent="0.3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1:27" x14ac:dyDescent="0.3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1:27" x14ac:dyDescent="0.3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1:27" x14ac:dyDescent="0.3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1:27" x14ac:dyDescent="0.3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1:27" x14ac:dyDescent="0.3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1:27" x14ac:dyDescent="0.3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1:27" x14ac:dyDescent="0.3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1:27" x14ac:dyDescent="0.3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1:27" x14ac:dyDescent="0.3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1:27" x14ac:dyDescent="0.3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</sheetData>
  <sheetProtection algorithmName="SHA-512" hashValue="2cAc2E5B1JK9oFy336RHJRIifuhhgZ6LvzF6nKWk6tjjcVApfetapr4rrwlMmuHaBZxIsUaDbfj/jYl/PFsXfQ==" saltValue="FNBBVYlpz4RPdBFxRn/jFA==" spinCount="100000" sheet="1" objects="1" scenarios="1"/>
  <pageMargins left="0.7" right="0.7" top="0.75" bottom="0.75" header="0.3" footer="0.3"/>
  <pageSetup scale="2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13:I70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13.44140625" style="3" customWidth="1"/>
    <col min="6" max="6" width="12.5546875" style="3" customWidth="1"/>
    <col min="7" max="7" width="19.88671875" style="3" customWidth="1"/>
    <col min="8" max="8" width="26.6640625" style="3" customWidth="1"/>
    <col min="9" max="9" width="16" style="3" customWidth="1"/>
    <col min="10" max="10" width="16.33203125" style="3" customWidth="1"/>
    <col min="11" max="11" width="13.88671875" style="3" customWidth="1"/>
    <col min="12" max="12" width="11.88671875" style="3" customWidth="1"/>
    <col min="13" max="13" width="11.5546875" style="3" customWidth="1"/>
    <col min="14" max="14" width="10.5546875" style="3" customWidth="1"/>
    <col min="15" max="15" width="6.33203125" style="3" customWidth="1"/>
    <col min="16" max="16" width="8.33203125" style="3" customWidth="1"/>
    <col min="17" max="17" width="9.109375" style="3"/>
    <col min="18" max="18" width="7.44140625" style="3" customWidth="1"/>
    <col min="19" max="19" width="9.109375" style="3"/>
    <col min="20" max="20" width="11.5546875" style="3" customWidth="1"/>
    <col min="21" max="21" width="17.109375" style="3" customWidth="1"/>
    <col min="22" max="22" width="10.5546875" style="3" customWidth="1"/>
    <col min="23" max="16384" width="9.109375" style="3"/>
  </cols>
  <sheetData>
    <row r="13" spans="9:9" ht="31.8" x14ac:dyDescent="0.5">
      <c r="I13" s="13"/>
    </row>
    <row r="18" ht="27.75" customHeight="1" x14ac:dyDescent="0.3"/>
    <row r="19" ht="30" customHeight="1" x14ac:dyDescent="0.3"/>
    <row r="20" ht="27" customHeight="1" x14ac:dyDescent="0.3"/>
    <row r="22" ht="22.5" customHeight="1" x14ac:dyDescent="0.3"/>
    <row r="23" ht="23.25" customHeight="1" x14ac:dyDescent="0.3"/>
    <row r="24" ht="25.2" customHeight="1" x14ac:dyDescent="0.3"/>
    <row r="25" ht="25.95" customHeight="1" x14ac:dyDescent="0.3"/>
    <row r="26" ht="21" customHeight="1" x14ac:dyDescent="0.3"/>
    <row r="27" ht="24" customHeight="1" x14ac:dyDescent="0.3"/>
    <row r="28" ht="25.2" customHeight="1" x14ac:dyDescent="0.3"/>
    <row r="29" ht="23.25" customHeight="1" x14ac:dyDescent="0.3"/>
    <row r="30" ht="24" customHeight="1" x14ac:dyDescent="0.3"/>
    <row r="31" ht="27.75" customHeight="1" x14ac:dyDescent="0.3"/>
    <row r="32" ht="18" customHeight="1" x14ac:dyDescent="0.3"/>
    <row r="33" ht="28.5" customHeight="1" x14ac:dyDescent="0.3"/>
    <row r="34" ht="15.6" customHeight="1" x14ac:dyDescent="0.3"/>
    <row r="35" ht="15.6" customHeight="1" x14ac:dyDescent="0.3"/>
    <row r="37" ht="27.75" customHeight="1" x14ac:dyDescent="0.3"/>
    <row r="38" ht="24" customHeight="1" x14ac:dyDescent="0.3"/>
    <row r="39" ht="24.6" customHeight="1" x14ac:dyDescent="0.3"/>
    <row r="40" ht="22.2" customHeight="1" x14ac:dyDescent="0.3"/>
    <row r="41" ht="21.6" customHeight="1" x14ac:dyDescent="0.3"/>
    <row r="42" ht="27.6" customHeight="1" x14ac:dyDescent="0.3"/>
    <row r="46" ht="15" customHeight="1" x14ac:dyDescent="0.3"/>
    <row r="47" ht="14.4" customHeight="1" x14ac:dyDescent="0.3"/>
    <row r="48" ht="14.4" customHeight="1" x14ac:dyDescent="0.3"/>
    <row r="50" spans="3:8" x14ac:dyDescent="0.3">
      <c r="C50" s="7"/>
      <c r="D50" s="7"/>
      <c r="E50" s="7"/>
    </row>
    <row r="51" spans="3:8" x14ac:dyDescent="0.3">
      <c r="C51" s="7"/>
      <c r="D51" s="7"/>
      <c r="E51" s="7"/>
      <c r="F51" s="7"/>
      <c r="G51" s="7"/>
      <c r="H51" s="7"/>
    </row>
    <row r="52" spans="3:8" x14ac:dyDescent="0.3">
      <c r="C52" s="7"/>
      <c r="D52" s="7"/>
      <c r="E52" s="7"/>
      <c r="F52" s="7"/>
      <c r="G52" s="7"/>
      <c r="H52" s="7"/>
    </row>
    <row r="53" spans="3:8" x14ac:dyDescent="0.3">
      <c r="C53" s="7"/>
      <c r="D53" s="7"/>
      <c r="E53" s="7"/>
      <c r="F53" s="7"/>
      <c r="G53" s="7"/>
      <c r="H53" s="7"/>
    </row>
    <row r="54" spans="3:8" x14ac:dyDescent="0.3">
      <c r="C54" s="7"/>
      <c r="D54" s="7"/>
      <c r="E54" s="7"/>
      <c r="F54" s="7"/>
      <c r="G54" s="7"/>
      <c r="H54" s="7"/>
    </row>
    <row r="55" spans="3:8" x14ac:dyDescent="0.3">
      <c r="C55" s="7"/>
      <c r="D55" s="7"/>
    </row>
    <row r="56" spans="3:8" x14ac:dyDescent="0.3">
      <c r="C56" s="7"/>
      <c r="D56" s="7"/>
    </row>
    <row r="57" spans="3:8" x14ac:dyDescent="0.3">
      <c r="C57" s="7"/>
      <c r="D57" s="7"/>
    </row>
    <row r="63" spans="3:8" x14ac:dyDescent="0.3">
      <c r="F63" s="7"/>
      <c r="G63" s="7"/>
      <c r="H63" s="7"/>
    </row>
    <row r="64" spans="3:8" x14ac:dyDescent="0.3">
      <c r="F64" s="7"/>
      <c r="G64" s="7"/>
      <c r="H64" s="7"/>
    </row>
    <row r="65" spans="3:8" ht="15" customHeight="1" x14ac:dyDescent="0.3">
      <c r="F65" s="7"/>
      <c r="G65" s="7"/>
      <c r="H65" s="7"/>
    </row>
    <row r="66" spans="3:8" ht="15" customHeight="1" x14ac:dyDescent="0.3">
      <c r="F66" s="7"/>
      <c r="G66" s="7"/>
      <c r="H66" s="7"/>
    </row>
    <row r="67" spans="3:8" x14ac:dyDescent="0.3">
      <c r="F67" s="7"/>
      <c r="G67" s="7"/>
      <c r="H67" s="7"/>
    </row>
    <row r="68" spans="3:8" x14ac:dyDescent="0.3">
      <c r="F68" s="7"/>
      <c r="G68" s="7"/>
      <c r="H68" s="7"/>
    </row>
    <row r="69" spans="3:8" x14ac:dyDescent="0.3">
      <c r="F69" s="7"/>
      <c r="G69" s="7"/>
      <c r="H69" s="7"/>
    </row>
    <row r="70" spans="3:8" x14ac:dyDescent="0.3">
      <c r="C70" s="7"/>
      <c r="D70" s="7"/>
      <c r="E70" s="7"/>
      <c r="F70" s="7"/>
      <c r="G70" s="7"/>
      <c r="H70" s="7"/>
    </row>
  </sheetData>
  <pageMargins left="0.7" right="0.7" top="0.75" bottom="0.75" header="0.3" footer="0.3"/>
  <pageSetup scale="4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D3DE-407F-4446-A0D5-1F2E936B3681}">
  <sheetPr>
    <pageSetUpPr fitToPage="1"/>
  </sheetPr>
  <dimension ref="E24:M54"/>
  <sheetViews>
    <sheetView zoomScale="70" zoomScaleNormal="70" workbookViewId="0">
      <selection activeCell="F41" sqref="F41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25.33203125" style="3" customWidth="1"/>
    <col min="6" max="6" width="25.88671875" style="3" customWidth="1"/>
    <col min="7" max="7" width="14.44140625" style="3" customWidth="1"/>
    <col min="8" max="8" width="22.6640625" style="3" customWidth="1"/>
    <col min="9" max="9" width="18.5546875" style="3" customWidth="1"/>
    <col min="10" max="10" width="30.554687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3" style="3" customWidth="1"/>
    <col min="16" max="16" width="15.33203125" style="3" customWidth="1"/>
    <col min="17" max="18" width="10" style="3" customWidth="1"/>
    <col min="19" max="19" width="9.6640625" style="3" customWidth="1"/>
    <col min="20" max="20" width="6.33203125" style="3" customWidth="1"/>
    <col min="21" max="21" width="7" style="3" customWidth="1"/>
    <col min="22" max="22" width="9.109375" style="3"/>
    <col min="23" max="23" width="9.6640625" style="3" customWidth="1"/>
    <col min="24" max="16384" width="9.109375" style="3"/>
  </cols>
  <sheetData>
    <row r="24" spans="5:10" ht="100.5" customHeight="1" x14ac:dyDescent="0.3">
      <c r="E24" s="19" t="s">
        <v>11</v>
      </c>
      <c r="F24" s="19" t="s">
        <v>2</v>
      </c>
      <c r="G24" s="17" t="s">
        <v>4</v>
      </c>
      <c r="H24" s="17" t="s">
        <v>5</v>
      </c>
      <c r="I24" s="17" t="s">
        <v>6</v>
      </c>
      <c r="J24" s="17" t="s">
        <v>7</v>
      </c>
    </row>
    <row r="25" spans="5:10" ht="30.75" customHeight="1" x14ac:dyDescent="0.3">
      <c r="E25" s="15">
        <v>0</v>
      </c>
      <c r="F25" s="15">
        <v>0.1</v>
      </c>
      <c r="G25" s="15">
        <v>0</v>
      </c>
      <c r="H25" s="15">
        <f>E25-$G$30</f>
        <v>-2.1</v>
      </c>
      <c r="I25" s="15">
        <f>H25^2</f>
        <v>4.41</v>
      </c>
      <c r="J25" s="15">
        <f>I25*F25</f>
        <v>0.44100000000000006</v>
      </c>
    </row>
    <row r="26" spans="5:10" ht="29.25" customHeight="1" x14ac:dyDescent="0.3">
      <c r="E26" s="15">
        <v>1</v>
      </c>
      <c r="F26" s="15">
        <v>0.2</v>
      </c>
      <c r="G26" s="15">
        <f t="shared" ref="G26:G29" si="0">E26*F26</f>
        <v>0.2</v>
      </c>
      <c r="H26" s="15">
        <f t="shared" ref="H26:H29" si="1">E26-$G$30</f>
        <v>-1.1000000000000001</v>
      </c>
      <c r="I26" s="15">
        <f>H26^2</f>
        <v>1.2100000000000002</v>
      </c>
      <c r="J26" s="15">
        <f t="shared" ref="J26:J29" si="2">I26*F26</f>
        <v>0.24200000000000005</v>
      </c>
    </row>
    <row r="27" spans="5:10" ht="27" customHeight="1" x14ac:dyDescent="0.3">
      <c r="E27" s="15">
        <v>2</v>
      </c>
      <c r="F27" s="15">
        <v>0.3</v>
      </c>
      <c r="G27" s="15">
        <f t="shared" si="0"/>
        <v>0.6</v>
      </c>
      <c r="H27" s="15">
        <f t="shared" si="1"/>
        <v>-0.10000000000000009</v>
      </c>
      <c r="I27" s="15">
        <f>H27^2</f>
        <v>1.0000000000000018E-2</v>
      </c>
      <c r="J27" s="15">
        <f t="shared" si="2"/>
        <v>3.0000000000000053E-3</v>
      </c>
    </row>
    <row r="28" spans="5:10" ht="27.75" customHeight="1" x14ac:dyDescent="0.3">
      <c r="E28" s="15">
        <v>3</v>
      </c>
      <c r="F28" s="15">
        <v>0.3</v>
      </c>
      <c r="G28" s="15">
        <f t="shared" si="0"/>
        <v>0.89999999999999991</v>
      </c>
      <c r="H28" s="15">
        <f t="shared" si="1"/>
        <v>0.89999999999999991</v>
      </c>
      <c r="I28" s="15">
        <f>H28^2</f>
        <v>0.80999999999999983</v>
      </c>
      <c r="J28" s="15">
        <f t="shared" si="2"/>
        <v>0.24299999999999994</v>
      </c>
    </row>
    <row r="29" spans="5:10" ht="24.75" customHeight="1" x14ac:dyDescent="0.3">
      <c r="E29" s="15">
        <v>4</v>
      </c>
      <c r="F29" s="15">
        <v>0.1</v>
      </c>
      <c r="G29" s="15">
        <f t="shared" si="0"/>
        <v>0.4</v>
      </c>
      <c r="H29" s="15">
        <f t="shared" si="1"/>
        <v>1.9</v>
      </c>
      <c r="I29" s="15">
        <f>H29^2</f>
        <v>3.61</v>
      </c>
      <c r="J29" s="15">
        <f t="shared" si="2"/>
        <v>0.36099999999999999</v>
      </c>
    </row>
    <row r="30" spans="5:10" ht="36" customHeight="1" x14ac:dyDescent="0.3">
      <c r="E30" s="16" t="s">
        <v>3</v>
      </c>
      <c r="F30" s="16">
        <f>SUM(F25:F29)</f>
        <v>1.0000000000000002</v>
      </c>
      <c r="G30" s="20">
        <f>SUM(G25:G29)</f>
        <v>2.1</v>
      </c>
    </row>
    <row r="31" spans="5:10" ht="24.6" customHeight="1" x14ac:dyDescent="0.3">
      <c r="J31" s="22" t="s">
        <v>10</v>
      </c>
    </row>
    <row r="32" spans="5:10" ht="23.4" customHeight="1" x14ac:dyDescent="0.3">
      <c r="J32" s="63">
        <f>SUM(J25:J29)</f>
        <v>1.29</v>
      </c>
    </row>
    <row r="33" spans="10:13" ht="21" customHeight="1" x14ac:dyDescent="0.3">
      <c r="J33" s="64"/>
    </row>
    <row r="34" spans="10:13" ht="25.2" customHeight="1" x14ac:dyDescent="0.3"/>
    <row r="35" spans="10:13" ht="22.95" customHeight="1" x14ac:dyDescent="0.3"/>
    <row r="36" spans="10:13" ht="21.6" customHeight="1" x14ac:dyDescent="0.3"/>
    <row r="37" spans="10:13" ht="20.25" customHeight="1" x14ac:dyDescent="0.3"/>
    <row r="38" spans="10:13" ht="22.95" customHeight="1" x14ac:dyDescent="0.3">
      <c r="J38" s="63">
        <f>SQRT(J32)</f>
        <v>1.1357816691600546</v>
      </c>
    </row>
    <row r="39" spans="10:13" ht="18.600000000000001" customHeight="1" x14ac:dyDescent="0.3">
      <c r="J39" s="64"/>
    </row>
    <row r="40" spans="10:13" ht="18.600000000000001" customHeight="1" x14ac:dyDescent="0.3"/>
    <row r="41" spans="10:13" ht="19.2" customHeight="1" x14ac:dyDescent="0.3"/>
    <row r="42" spans="10:13" ht="16.95" customHeight="1" x14ac:dyDescent="0.3">
      <c r="M42" s="2"/>
    </row>
    <row r="43" spans="10:13" ht="15" customHeight="1" x14ac:dyDescent="0.3">
      <c r="M43" s="4"/>
    </row>
    <row r="44" spans="10:13" x14ac:dyDescent="0.3">
      <c r="M44" s="4"/>
    </row>
    <row r="45" spans="10:13" x14ac:dyDescent="0.3">
      <c r="M45" s="4"/>
    </row>
    <row r="46" spans="10:13" x14ac:dyDescent="0.3">
      <c r="M46" s="4"/>
    </row>
    <row r="47" spans="10:13" x14ac:dyDescent="0.3">
      <c r="M47" s="4"/>
    </row>
    <row r="48" spans="10:13" x14ac:dyDescent="0.3">
      <c r="M48" s="4"/>
    </row>
    <row r="49" spans="13:13" x14ac:dyDescent="0.3">
      <c r="M49" s="4"/>
    </row>
    <row r="50" spans="13:13" ht="15" customHeight="1" x14ac:dyDescent="0.3"/>
    <row r="51" spans="13:13" ht="15" customHeight="1" x14ac:dyDescent="0.3"/>
    <row r="53" spans="13:13" ht="15" customHeight="1" x14ac:dyDescent="0.3"/>
    <row r="54" spans="13:13" ht="15" customHeight="1" x14ac:dyDescent="0.3"/>
  </sheetData>
  <mergeCells count="2">
    <mergeCell ref="J38:J39"/>
    <mergeCell ref="J32:J33"/>
  </mergeCells>
  <pageMargins left="0.7" right="0.7" top="0.75" bottom="0.75" header="0.3" footer="0.3"/>
  <pageSetup scale="4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E22:M52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25.33203125" style="3" customWidth="1"/>
    <col min="6" max="6" width="25.88671875" style="3" customWidth="1"/>
    <col min="7" max="7" width="11.55468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3" style="3" customWidth="1"/>
    <col min="16" max="16" width="15.33203125" style="3" customWidth="1"/>
    <col min="17" max="18" width="10" style="3" customWidth="1"/>
    <col min="19" max="19" width="9.6640625" style="3" customWidth="1"/>
    <col min="20" max="20" width="6.33203125" style="3" customWidth="1"/>
    <col min="21" max="21" width="7" style="3" customWidth="1"/>
    <col min="22" max="22" width="9.109375" style="3"/>
    <col min="23" max="23" width="9.6640625" style="3" customWidth="1"/>
    <col min="24" max="16384" width="9.109375" style="3"/>
  </cols>
  <sheetData>
    <row r="22" spans="5:6" ht="56.25" customHeight="1" x14ac:dyDescent="0.3">
      <c r="E22" s="17" t="s">
        <v>1</v>
      </c>
      <c r="F22" s="17" t="s">
        <v>2</v>
      </c>
    </row>
    <row r="23" spans="5:6" ht="30.75" customHeight="1" x14ac:dyDescent="0.3">
      <c r="E23" s="15">
        <v>0</v>
      </c>
      <c r="F23" s="15">
        <v>0.1</v>
      </c>
    </row>
    <row r="24" spans="5:6" ht="29.25" customHeight="1" x14ac:dyDescent="0.3">
      <c r="E24" s="15">
        <v>1</v>
      </c>
      <c r="F24" s="15">
        <v>0.2</v>
      </c>
    </row>
    <row r="25" spans="5:6" ht="27" customHeight="1" x14ac:dyDescent="0.3">
      <c r="E25" s="15">
        <v>2</v>
      </c>
      <c r="F25" s="15">
        <v>0.3</v>
      </c>
    </row>
    <row r="26" spans="5:6" ht="27.75" customHeight="1" x14ac:dyDescent="0.3">
      <c r="E26" s="15">
        <v>3</v>
      </c>
      <c r="F26" s="15">
        <v>0.3</v>
      </c>
    </row>
    <row r="27" spans="5:6" ht="24.75" customHeight="1" x14ac:dyDescent="0.3">
      <c r="E27" s="15">
        <v>4</v>
      </c>
      <c r="F27" s="15">
        <v>0.1</v>
      </c>
    </row>
    <row r="28" spans="5:6" ht="36" customHeight="1" x14ac:dyDescent="0.3">
      <c r="E28" s="16" t="s">
        <v>3</v>
      </c>
      <c r="F28" s="16">
        <f>SUM(F23:F27)</f>
        <v>1.0000000000000002</v>
      </c>
    </row>
    <row r="29" spans="5:6" ht="24.6" customHeight="1" x14ac:dyDescent="0.3"/>
    <row r="30" spans="5:6" ht="23.4" customHeight="1" x14ac:dyDescent="0.3"/>
    <row r="31" spans="5:6" ht="21" customHeight="1" x14ac:dyDescent="0.3"/>
    <row r="32" spans="5:6" ht="25.2" customHeight="1" x14ac:dyDescent="0.3"/>
    <row r="33" spans="13:13" ht="22.95" customHeight="1" x14ac:dyDescent="0.3"/>
    <row r="34" spans="13:13" ht="21.6" customHeight="1" x14ac:dyDescent="0.3"/>
    <row r="35" spans="13:13" ht="20.25" customHeight="1" x14ac:dyDescent="0.3"/>
    <row r="36" spans="13:13" ht="22.95" customHeight="1" x14ac:dyDescent="0.3"/>
    <row r="37" spans="13:13" ht="18.600000000000001" customHeight="1" x14ac:dyDescent="0.3"/>
    <row r="38" spans="13:13" ht="18.600000000000001" customHeight="1" x14ac:dyDescent="0.3"/>
    <row r="39" spans="13:13" ht="19.2" customHeight="1" x14ac:dyDescent="0.3"/>
    <row r="40" spans="13:13" ht="16.95" customHeight="1" x14ac:dyDescent="0.3">
      <c r="M40" s="2"/>
    </row>
    <row r="41" spans="13:13" ht="15" customHeight="1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ht="15" customHeight="1" x14ac:dyDescent="0.3"/>
    <row r="49" ht="15" customHeight="1" x14ac:dyDescent="0.3"/>
    <row r="51" ht="15" customHeight="1" x14ac:dyDescent="0.3"/>
    <row r="52" ht="15" customHeight="1" x14ac:dyDescent="0.3"/>
  </sheetData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1E2E-B122-4155-B370-BA9F38AE49A0}">
  <sheetPr>
    <pageSetUpPr fitToPage="1"/>
  </sheetPr>
  <dimension ref="G20:Q46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7.44140625" style="3" customWidth="1"/>
    <col min="8" max="8" width="18.3320312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4.33203125" style="3" customWidth="1"/>
    <col min="16" max="16" width="10.109375" style="3" customWidth="1"/>
    <col min="17" max="18" width="9.88671875" style="3" customWidth="1"/>
    <col min="19" max="19" width="11.109375" style="3" customWidth="1"/>
    <col min="20" max="20" width="10.109375" style="3" customWidth="1"/>
    <col min="21" max="21" width="9.5546875" style="3" customWidth="1"/>
    <col min="22" max="22" width="10.44140625" style="3" customWidth="1"/>
    <col min="23" max="23" width="9.88671875" style="3" customWidth="1"/>
    <col min="24" max="16384" width="9.109375" style="3"/>
  </cols>
  <sheetData>
    <row r="20" spans="7:17" x14ac:dyDescent="0.3">
      <c r="G20" s="5"/>
      <c r="H20" s="5"/>
    </row>
    <row r="22" spans="7:17" ht="28.5" customHeight="1" x14ac:dyDescent="0.3"/>
    <row r="23" spans="7:17" ht="27.75" customHeight="1" x14ac:dyDescent="0.3"/>
    <row r="24" spans="7:17" ht="26.25" customHeight="1" x14ac:dyDescent="0.3"/>
    <row r="25" spans="7:17" ht="28.5" customHeight="1" x14ac:dyDescent="0.3"/>
    <row r="26" spans="7:17" ht="22.5" customHeight="1" x14ac:dyDescent="0.3"/>
    <row r="27" spans="7:17" ht="23.25" customHeight="1" x14ac:dyDescent="0.3"/>
    <row r="28" spans="7:17" ht="24" customHeight="1" x14ac:dyDescent="0.3">
      <c r="O28" s="24"/>
      <c r="P28" s="24"/>
      <c r="Q28" s="24"/>
    </row>
    <row r="29" spans="7:17" ht="23.4" customHeight="1" x14ac:dyDescent="0.3">
      <c r="O29" s="24"/>
      <c r="P29" s="24"/>
      <c r="Q29" s="24"/>
    </row>
    <row r="30" spans="7:17" ht="24.75" customHeight="1" x14ac:dyDescent="0.3">
      <c r="O30" s="24"/>
      <c r="P30" s="24"/>
      <c r="Q30" s="24"/>
    </row>
    <row r="31" spans="7:17" ht="25.2" customHeight="1" x14ac:dyDescent="0.3">
      <c r="O31" s="24"/>
      <c r="P31" s="24"/>
      <c r="Q31" s="24"/>
    </row>
    <row r="32" spans="7:17" ht="22.95" customHeight="1" x14ac:dyDescent="0.3">
      <c r="O32" s="24"/>
      <c r="P32" s="24"/>
      <c r="Q32" s="24"/>
    </row>
    <row r="33" spans="13:13" ht="25.2" customHeight="1" x14ac:dyDescent="0.3"/>
    <row r="35" spans="13:13" ht="22.95" customHeight="1" x14ac:dyDescent="0.3"/>
    <row r="36" spans="13:13" ht="29.25" customHeight="1" x14ac:dyDescent="0.3"/>
    <row r="37" spans="13:13" ht="27" customHeight="1" x14ac:dyDescent="0.3"/>
    <row r="38" spans="13:13" ht="19.2" customHeight="1" x14ac:dyDescent="0.3"/>
    <row r="39" spans="13:13" ht="16.95" customHeight="1" x14ac:dyDescent="0.3">
      <c r="M39" s="2"/>
    </row>
    <row r="40" spans="13:13" ht="15" customHeight="1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</sheetData>
  <mergeCells count="1">
    <mergeCell ref="O28:Q32"/>
  </mergeCells>
  <pageMargins left="0.7" right="0.7" top="0.75" bottom="0.75" header="0.3" footer="0.3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G20:Q46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7.44140625" style="3" customWidth="1"/>
    <col min="8" max="8" width="18.3320312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4.33203125" style="3" customWidth="1"/>
    <col min="16" max="16" width="10.109375" style="3" customWidth="1"/>
    <col min="17" max="18" width="9.88671875" style="3" customWidth="1"/>
    <col min="19" max="19" width="11.109375" style="3" customWidth="1"/>
    <col min="20" max="20" width="10.109375" style="3" customWidth="1"/>
    <col min="21" max="21" width="9.5546875" style="3" customWidth="1"/>
    <col min="22" max="22" width="10.44140625" style="3" customWidth="1"/>
    <col min="23" max="23" width="9.88671875" style="3" customWidth="1"/>
    <col min="24" max="16384" width="9.109375" style="3"/>
  </cols>
  <sheetData>
    <row r="20" spans="7:17" x14ac:dyDescent="0.3">
      <c r="G20" s="5"/>
      <c r="H20" s="5"/>
    </row>
    <row r="22" spans="7:17" ht="28.5" customHeight="1" x14ac:dyDescent="0.3"/>
    <row r="23" spans="7:17" ht="27.75" customHeight="1" x14ac:dyDescent="0.3"/>
    <row r="24" spans="7:17" ht="26.25" customHeight="1" x14ac:dyDescent="0.3"/>
    <row r="25" spans="7:17" ht="28.5" customHeight="1" x14ac:dyDescent="0.3"/>
    <row r="26" spans="7:17" ht="22.5" customHeight="1" x14ac:dyDescent="0.3"/>
    <row r="27" spans="7:17" ht="23.25" customHeight="1" x14ac:dyDescent="0.3"/>
    <row r="28" spans="7:17" ht="24" customHeight="1" x14ac:dyDescent="0.3">
      <c r="O28" s="24"/>
      <c r="P28" s="24"/>
      <c r="Q28" s="24"/>
    </row>
    <row r="29" spans="7:17" ht="23.4" customHeight="1" x14ac:dyDescent="0.3">
      <c r="O29" s="24"/>
      <c r="P29" s="24"/>
      <c r="Q29" s="24"/>
    </row>
    <row r="30" spans="7:17" ht="24.75" customHeight="1" x14ac:dyDescent="0.3">
      <c r="O30" s="24"/>
      <c r="P30" s="24"/>
      <c r="Q30" s="24"/>
    </row>
    <row r="31" spans="7:17" ht="25.2" customHeight="1" x14ac:dyDescent="0.3">
      <c r="O31" s="24"/>
      <c r="P31" s="24"/>
      <c r="Q31" s="24"/>
    </row>
    <row r="32" spans="7:17" ht="22.95" customHeight="1" x14ac:dyDescent="0.3">
      <c r="O32" s="24"/>
      <c r="P32" s="24"/>
      <c r="Q32" s="24"/>
    </row>
    <row r="33" spans="13:13" ht="25.2" customHeight="1" x14ac:dyDescent="0.3"/>
    <row r="35" spans="13:13" ht="22.95" customHeight="1" x14ac:dyDescent="0.3"/>
    <row r="36" spans="13:13" ht="29.25" customHeight="1" x14ac:dyDescent="0.3"/>
    <row r="37" spans="13:13" ht="27" customHeight="1" x14ac:dyDescent="0.3"/>
    <row r="38" spans="13:13" ht="19.2" customHeight="1" x14ac:dyDescent="0.3"/>
    <row r="39" spans="13:13" ht="16.95" customHeight="1" x14ac:dyDescent="0.3">
      <c r="M39" s="2"/>
    </row>
    <row r="40" spans="13:13" ht="15" customHeight="1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</sheetData>
  <mergeCells count="1">
    <mergeCell ref="O28:Q32"/>
  </mergeCells>
  <pageMargins left="0.7" right="0.7" top="0.75" bottom="0.75" header="0.3" footer="0.3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B6D4-3525-4276-BDC5-F5B31DEB2CF6}">
  <sheetPr>
    <pageSetUpPr fitToPage="1"/>
  </sheetPr>
  <dimension ref="A1:P5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7" width="14.6640625" style="3" customWidth="1"/>
    <col min="8" max="8" width="15.109375" style="3" customWidth="1"/>
    <col min="9" max="9" width="14.44140625" style="3" customWidth="1"/>
    <col min="10" max="10" width="14.5546875" style="3" customWidth="1"/>
    <col min="11" max="11" width="4.88671875" style="3" customWidth="1"/>
    <col min="12" max="12" width="14.6640625" style="3" customWidth="1"/>
    <col min="13" max="13" width="15.6640625" style="3" customWidth="1"/>
    <col min="14" max="14" width="16.6640625" style="3" customWidth="1"/>
    <col min="15" max="15" width="4.5546875" style="3" customWidth="1"/>
    <col min="16" max="16" width="30" style="3" customWidth="1"/>
    <col min="17" max="17" width="30.5546875" style="3" customWidth="1"/>
    <col min="18" max="18" width="13" style="3" customWidth="1"/>
    <col min="19" max="19" width="10.6640625" style="3" customWidth="1"/>
    <col min="20" max="20" width="10.88671875" style="3" customWidth="1"/>
    <col min="21" max="21" width="11" style="3" customWidth="1"/>
    <col min="22" max="22" width="14.6640625" style="3" customWidth="1"/>
    <col min="23" max="23" width="12.33203125" style="3" customWidth="1"/>
    <col min="24" max="24" width="10.6640625" style="3" customWidth="1"/>
    <col min="25" max="16384" width="9.109375" style="3"/>
  </cols>
  <sheetData>
    <row r="1" spans="1:1" x14ac:dyDescent="0.3">
      <c r="A1" s="3">
        <f>STANDARDIZE(1100,1000,100)</f>
        <v>1</v>
      </c>
    </row>
    <row r="21" spans="16:16" ht="31.2" x14ac:dyDescent="0.3">
      <c r="P21" s="21">
        <f>_xlfn.NORM.S.DIST(1,1)</f>
        <v>0.84134474606854304</v>
      </c>
    </row>
    <row r="24" spans="16:16" ht="14.4" customHeight="1" x14ac:dyDescent="0.3"/>
    <row r="25" spans="16:16" ht="15" customHeight="1" x14ac:dyDescent="0.3"/>
    <row r="32" spans="16:16" ht="21" customHeight="1" x14ac:dyDescent="0.3"/>
    <row r="33" spans="10:14" ht="24.6" customHeight="1" x14ac:dyDescent="0.3"/>
    <row r="34" spans="10:14" ht="23.4" customHeight="1" x14ac:dyDescent="0.3"/>
    <row r="35" spans="10:14" ht="21" customHeight="1" x14ac:dyDescent="0.3"/>
    <row r="36" spans="10:14" ht="25.2" customHeight="1" x14ac:dyDescent="0.3">
      <c r="J36" s="14"/>
    </row>
    <row r="37" spans="10:14" ht="22.95" customHeight="1" x14ac:dyDescent="0.3"/>
    <row r="38" spans="10:14" ht="21.6" customHeight="1" x14ac:dyDescent="0.3"/>
    <row r="40" spans="10:14" ht="22.95" customHeight="1" x14ac:dyDescent="0.3"/>
    <row r="41" spans="10:14" ht="22.95" customHeight="1" x14ac:dyDescent="0.3"/>
    <row r="42" spans="10:14" ht="22.95" customHeight="1" x14ac:dyDescent="0.3"/>
    <row r="43" spans="10:14" ht="22.95" customHeight="1" x14ac:dyDescent="0.3"/>
    <row r="44" spans="10:14" ht="22.95" customHeight="1" x14ac:dyDescent="0.3"/>
    <row r="45" spans="10:14" ht="18.600000000000001" customHeight="1" x14ac:dyDescent="0.3"/>
    <row r="46" spans="10:14" ht="18.600000000000001" customHeight="1" x14ac:dyDescent="0.3"/>
    <row r="47" spans="10:14" ht="30" customHeight="1" x14ac:dyDescent="0.3"/>
    <row r="48" spans="10:14" ht="16.95" customHeight="1" x14ac:dyDescent="0.3">
      <c r="N48" s="2"/>
    </row>
    <row r="49" spans="2:14" ht="15" customHeight="1" x14ac:dyDescent="0.3">
      <c r="N49" s="4"/>
    </row>
    <row r="50" spans="2:14" ht="15" customHeight="1" x14ac:dyDescent="0.3">
      <c r="B50" s="25"/>
      <c r="C50" s="25"/>
      <c r="D50" s="25"/>
      <c r="N50" s="4"/>
    </row>
    <row r="51" spans="2:14" ht="24.75" customHeight="1" x14ac:dyDescent="0.3">
      <c r="B51" s="25"/>
      <c r="C51" s="25"/>
      <c r="D51" s="25"/>
      <c r="N51" s="4"/>
    </row>
    <row r="52" spans="2:14" x14ac:dyDescent="0.3">
      <c r="N52" s="4"/>
    </row>
    <row r="53" spans="2:14" x14ac:dyDescent="0.3">
      <c r="N53" s="4"/>
    </row>
  </sheetData>
  <mergeCells count="1">
    <mergeCell ref="B50:D51"/>
  </mergeCells>
  <pageMargins left="0.7" right="0.7" top="0.75" bottom="0.75" header="0.3" footer="0.3"/>
  <pageSetup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4:N5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7" width="14.6640625" style="3" customWidth="1"/>
    <col min="8" max="8" width="15.109375" style="3" customWidth="1"/>
    <col min="9" max="9" width="14.44140625" style="3" customWidth="1"/>
    <col min="10" max="10" width="14.5546875" style="3" customWidth="1"/>
    <col min="11" max="11" width="4.88671875" style="3" customWidth="1"/>
    <col min="12" max="12" width="14.6640625" style="3" customWidth="1"/>
    <col min="13" max="13" width="15.6640625" style="3" customWidth="1"/>
    <col min="14" max="14" width="16.6640625" style="3" customWidth="1"/>
    <col min="15" max="15" width="4.5546875" style="3" customWidth="1"/>
    <col min="16" max="16" width="30" style="3" customWidth="1"/>
    <col min="17" max="17" width="30.5546875" style="3" customWidth="1"/>
    <col min="18" max="18" width="13" style="3" customWidth="1"/>
    <col min="19" max="19" width="10.6640625" style="3" customWidth="1"/>
    <col min="20" max="20" width="10.88671875" style="3" customWidth="1"/>
    <col min="21" max="21" width="11" style="3" customWidth="1"/>
    <col min="22" max="22" width="14.6640625" style="3" customWidth="1"/>
    <col min="23" max="23" width="12.33203125" style="3" customWidth="1"/>
    <col min="24" max="24" width="10.6640625" style="3" customWidth="1"/>
    <col min="25" max="16384" width="9.109375" style="3"/>
  </cols>
  <sheetData>
    <row r="24" ht="14.4" customHeight="1" x14ac:dyDescent="0.3"/>
    <row r="25" ht="15" customHeight="1" x14ac:dyDescent="0.3"/>
    <row r="32" ht="21" customHeight="1" x14ac:dyDescent="0.3"/>
    <row r="33" spans="10:14" ht="24.6" customHeight="1" x14ac:dyDescent="0.3"/>
    <row r="34" spans="10:14" ht="23.4" customHeight="1" x14ac:dyDescent="0.3"/>
    <row r="35" spans="10:14" ht="21" customHeight="1" x14ac:dyDescent="0.3"/>
    <row r="36" spans="10:14" ht="25.2" customHeight="1" x14ac:dyDescent="0.3">
      <c r="J36" s="14"/>
    </row>
    <row r="37" spans="10:14" ht="22.95" customHeight="1" x14ac:dyDescent="0.3"/>
    <row r="38" spans="10:14" ht="21.6" customHeight="1" x14ac:dyDescent="0.3"/>
    <row r="40" spans="10:14" ht="22.95" customHeight="1" x14ac:dyDescent="0.3"/>
    <row r="41" spans="10:14" ht="22.95" customHeight="1" x14ac:dyDescent="0.3"/>
    <row r="42" spans="10:14" ht="22.95" customHeight="1" x14ac:dyDescent="0.3"/>
    <row r="43" spans="10:14" ht="22.95" customHeight="1" x14ac:dyDescent="0.3"/>
    <row r="44" spans="10:14" ht="22.95" customHeight="1" x14ac:dyDescent="0.3"/>
    <row r="45" spans="10:14" ht="18.600000000000001" customHeight="1" x14ac:dyDescent="0.3"/>
    <row r="46" spans="10:14" ht="18.600000000000001" customHeight="1" x14ac:dyDescent="0.3"/>
    <row r="47" spans="10:14" ht="30" customHeight="1" x14ac:dyDescent="0.3"/>
    <row r="48" spans="10:14" ht="16.95" customHeight="1" x14ac:dyDescent="0.3">
      <c r="N48" s="2"/>
    </row>
    <row r="49" spans="2:14" ht="15" customHeight="1" x14ac:dyDescent="0.3">
      <c r="N49" s="4"/>
    </row>
    <row r="50" spans="2:14" ht="15" customHeight="1" x14ac:dyDescent="0.3">
      <c r="B50" s="25"/>
      <c r="C50" s="25"/>
      <c r="D50" s="25"/>
      <c r="N50" s="4"/>
    </row>
    <row r="51" spans="2:14" ht="24.75" customHeight="1" x14ac:dyDescent="0.3">
      <c r="B51" s="25"/>
      <c r="C51" s="25"/>
      <c r="D51" s="25"/>
      <c r="N51" s="4"/>
    </row>
    <row r="52" spans="2:14" x14ac:dyDescent="0.3">
      <c r="N52" s="4"/>
    </row>
    <row r="53" spans="2:14" x14ac:dyDescent="0.3">
      <c r="N53" s="4"/>
    </row>
  </sheetData>
  <mergeCells count="1">
    <mergeCell ref="B50:D51"/>
  </mergeCells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7C8B-8CE1-478F-8DBD-F6B5AC7AC8DD}">
  <sheetPr>
    <pageSetUpPr fitToPage="1"/>
  </sheetPr>
  <dimension ref="F27:M7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7.33203125" style="3" customWidth="1"/>
    <col min="7" max="7" width="18.4414062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7.33203125" style="3" customWidth="1"/>
    <col min="17" max="17" width="17" style="3" customWidth="1"/>
    <col min="18" max="18" width="22.5546875" style="3" customWidth="1"/>
    <col min="19" max="19" width="18.44140625" style="3" customWidth="1"/>
    <col min="20" max="20" width="17.441406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27" ht="27" customHeight="1" x14ac:dyDescent="0.3"/>
    <row r="30" ht="27" customHeight="1" x14ac:dyDescent="0.3"/>
    <row r="31" ht="30.6" customHeight="1" x14ac:dyDescent="0.3"/>
    <row r="32" ht="55.95" customHeight="1" x14ac:dyDescent="0.3"/>
    <row r="33" spans="13:13" ht="21" customHeight="1" x14ac:dyDescent="0.3"/>
    <row r="34" spans="13:13" ht="25.2" customHeight="1" x14ac:dyDescent="0.3"/>
    <row r="35" spans="13:13" ht="22.95" customHeight="1" x14ac:dyDescent="0.3"/>
    <row r="36" spans="13:13" ht="21.6" customHeight="1" x14ac:dyDescent="0.3"/>
    <row r="38" spans="13:13" ht="22.95" customHeight="1" x14ac:dyDescent="0.3"/>
    <row r="39" spans="13:13" ht="24.6" customHeight="1" x14ac:dyDescent="0.3"/>
    <row r="40" spans="13:13" ht="23.4" customHeight="1" x14ac:dyDescent="0.3"/>
    <row r="41" spans="13:13" ht="25.2" customHeight="1" x14ac:dyDescent="0.3"/>
    <row r="42" spans="13:13" ht="27.6" customHeight="1" x14ac:dyDescent="0.3">
      <c r="M42" s="2"/>
    </row>
    <row r="43" spans="13:13" ht="15" customHeight="1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73" spans="6:7" x14ac:dyDescent="0.3">
      <c r="F73" s="9"/>
      <c r="G73" s="9"/>
    </row>
  </sheetData>
  <pageMargins left="0.7" right="0.7" top="0.75" bottom="0.75" header="0.3" footer="0.3"/>
  <pageSetup scale="4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F27:M7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7.33203125" style="3" customWidth="1"/>
    <col min="7" max="7" width="18.4414062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7.33203125" style="3" customWidth="1"/>
    <col min="17" max="17" width="17" style="3" customWidth="1"/>
    <col min="18" max="18" width="22.5546875" style="3" customWidth="1"/>
    <col min="19" max="19" width="18.44140625" style="3" customWidth="1"/>
    <col min="20" max="20" width="17.441406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27" ht="27" customHeight="1" x14ac:dyDescent="0.3"/>
    <row r="30" ht="27" customHeight="1" x14ac:dyDescent="0.3"/>
    <row r="31" ht="30.6" customHeight="1" x14ac:dyDescent="0.3"/>
    <row r="32" ht="55.95" customHeight="1" x14ac:dyDescent="0.3"/>
    <row r="33" spans="13:13" ht="21" customHeight="1" x14ac:dyDescent="0.3"/>
    <row r="34" spans="13:13" ht="25.2" customHeight="1" x14ac:dyDescent="0.3"/>
    <row r="35" spans="13:13" ht="22.95" customHeight="1" x14ac:dyDescent="0.3"/>
    <row r="36" spans="13:13" ht="21.6" customHeight="1" x14ac:dyDescent="0.3"/>
    <row r="38" spans="13:13" ht="22.95" customHeight="1" x14ac:dyDescent="0.3"/>
    <row r="39" spans="13:13" ht="24.6" customHeight="1" x14ac:dyDescent="0.3"/>
    <row r="40" spans="13:13" ht="23.4" customHeight="1" x14ac:dyDescent="0.3"/>
    <row r="41" spans="13:13" ht="25.2" customHeight="1" x14ac:dyDescent="0.3"/>
    <row r="42" spans="13:13" ht="27.6" customHeight="1" x14ac:dyDescent="0.3">
      <c r="M42" s="2"/>
    </row>
    <row r="43" spans="13:13" ht="15" customHeight="1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73" spans="6:7" x14ac:dyDescent="0.3">
      <c r="F73" s="9"/>
      <c r="G73" s="9"/>
    </row>
  </sheetData>
  <pageMargins left="0.7" right="0.7" top="0.75" bottom="0.75" header="0.3" footer="0.3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73FE-45A7-4F26-9E40-7756133E40BE}">
  <sheetPr>
    <pageSetUpPr fitToPage="1"/>
  </sheetPr>
  <dimension ref="O27:W50"/>
  <sheetViews>
    <sheetView showRowColHeaders="0" zoomScale="70" zoomScaleNormal="70" workbookViewId="0">
      <selection activeCell="Y35" sqref="Y35"/>
    </sheetView>
  </sheetViews>
  <sheetFormatPr defaultColWidth="9.109375" defaultRowHeight="14.4" x14ac:dyDescent="0.3"/>
  <cols>
    <col min="1" max="14" width="9.109375" style="10"/>
    <col min="15" max="15" width="10.33203125" style="10" customWidth="1"/>
    <col min="16" max="16" width="9.109375" style="10"/>
    <col min="17" max="17" width="12.5546875" style="10" bestFit="1" customWidth="1"/>
    <col min="18" max="18" width="9.109375" style="10"/>
    <col min="19" max="19" width="20.6640625" style="10" customWidth="1"/>
    <col min="20" max="20" width="17.109375" style="10" customWidth="1"/>
    <col min="21" max="21" width="16.6640625" style="10" customWidth="1"/>
    <col min="22" max="22" width="9.109375" style="10"/>
    <col min="23" max="23" width="20.5546875" style="10" customWidth="1"/>
    <col min="24" max="16384" width="9.109375" style="10"/>
  </cols>
  <sheetData>
    <row r="27" spans="15:23" x14ac:dyDescent="0.3">
      <c r="W27" s="26">
        <f>_xlfn.NORM.S.DIST(-2.1,1)</f>
        <v>1.7864420562816546E-2</v>
      </c>
    </row>
    <row r="28" spans="15:23" x14ac:dyDescent="0.3">
      <c r="W28" s="27"/>
    </row>
    <row r="30" spans="15:23" x14ac:dyDescent="0.3">
      <c r="W30" s="26">
        <f>_xlfn.NORM.S.DIST(0,1)</f>
        <v>0.5</v>
      </c>
    </row>
    <row r="31" spans="15:23" x14ac:dyDescent="0.3">
      <c r="O31" s="11"/>
      <c r="S31" s="11"/>
      <c r="W31" s="27"/>
    </row>
    <row r="33" spans="17:23" x14ac:dyDescent="0.3">
      <c r="S33" s="11"/>
    </row>
    <row r="36" spans="17:23" x14ac:dyDescent="0.3">
      <c r="Q36"/>
    </row>
    <row r="43" spans="17:23" x14ac:dyDescent="0.3">
      <c r="W43" s="30" t="s">
        <v>8</v>
      </c>
    </row>
    <row r="44" spans="17:23" x14ac:dyDescent="0.3">
      <c r="W44" s="31"/>
    </row>
    <row r="45" spans="17:23" x14ac:dyDescent="0.3">
      <c r="W45" s="28">
        <f>W30-W27</f>
        <v>0.48213557943718344</v>
      </c>
    </row>
    <row r="46" spans="17:23" x14ac:dyDescent="0.3">
      <c r="W46" s="29"/>
    </row>
    <row r="50" spans="19:19" x14ac:dyDescent="0.3">
      <c r="S50" s="11"/>
    </row>
  </sheetData>
  <mergeCells count="4">
    <mergeCell ref="W27:W28"/>
    <mergeCell ref="W30:W31"/>
    <mergeCell ref="W45:W46"/>
    <mergeCell ref="W43:W44"/>
  </mergeCell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FirstPage</vt:lpstr>
      <vt:lpstr>Exam Content </vt:lpstr>
      <vt:lpstr>Problem 1</vt:lpstr>
      <vt:lpstr>Problem 1 (2)</vt:lpstr>
      <vt:lpstr>Problem 2 (2)</vt:lpstr>
      <vt:lpstr>Problem 2</vt:lpstr>
      <vt:lpstr>Problem 3 (2)</vt:lpstr>
      <vt:lpstr>Problem 3</vt:lpstr>
      <vt:lpstr>Problem 4 (2)</vt:lpstr>
      <vt:lpstr>Problem 4</vt:lpstr>
      <vt:lpstr>Problem 5 (2)</vt:lpstr>
      <vt:lpstr>Problem 5</vt:lpstr>
      <vt:lpstr>Problem 6 (2)</vt:lpstr>
      <vt:lpstr>Problem 6</vt:lpstr>
      <vt:lpstr>Problem 7 (2)</vt:lpstr>
      <vt:lpstr>Problem 7</vt:lpstr>
      <vt:lpstr>Problem 8 (2)</vt:lpstr>
      <vt:lpstr>Problem 8</vt:lpstr>
      <vt:lpstr>Problem 9 (2)</vt:lpstr>
      <vt:lpstr>Problem 9</vt:lpstr>
      <vt:lpstr>Problem 10 (2)</vt:lpstr>
      <vt:lpstr>Problem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2019-10-21T17:48:27Z</cp:lastPrinted>
  <dcterms:created xsi:type="dcterms:W3CDTF">2014-10-23T14:45:36Z</dcterms:created>
  <dcterms:modified xsi:type="dcterms:W3CDTF">2020-10-30T03:08:47Z</dcterms:modified>
</cp:coreProperties>
</file>